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showInkAnnotation="0" defaultThemeVersion="123820"/>
  <mc:AlternateContent xmlns:mc="http://schemas.openxmlformats.org/markup-compatibility/2006">
    <mc:Choice Requires="x15">
      <x15ac:absPath xmlns:x15ac="http://schemas.microsoft.com/office/spreadsheetml/2010/11/ac" url="https://figroep-my.sharepoint.com/personal/rreali_wyzer_nl/Documents/Documenten - kopie/Wyzerberekeningen/2022/"/>
    </mc:Choice>
  </mc:AlternateContent>
  <xr:revisionPtr revIDLastSave="71" documentId="8_{F89435A5-7C7C-4FAB-BF70-F08C2D1997B9}" xr6:coauthVersionLast="47" xr6:coauthVersionMax="47" xr10:uidLastSave="{1634857A-2A85-4996-B2F6-081EE51C6067}"/>
  <workbookProtection workbookAlgorithmName="SHA-512" workbookHashValue="jxgAlsV/9nEgOYa9CIE2+AVVwISR+t45EerSFZFfJYccdHDekUeGvFOF1gE4OwmFgA76lZMqJaUzDgEP0I1Meg==" workbookSaltValue="b5S8KOA+ksWEn+2rjdo/NQ==" workbookSpinCount="100000" lockStructure="1"/>
  <bookViews>
    <workbookView xWindow="-120" yWindow="-120" windowWidth="38640" windowHeight="21240" xr2:uid="{00000000-000D-0000-FFFF-FFFF00000000}"/>
  </bookViews>
  <sheets>
    <sheet name="afwijkende normen" sheetId="2" r:id="rId1"/>
  </sheet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2" i="2" l="1"/>
  <c r="N32" i="2" s="1"/>
  <c r="L32" i="2"/>
  <c r="O32" i="2"/>
  <c r="K29" i="2"/>
  <c r="N29" i="2" s="1"/>
  <c r="L29" i="2"/>
  <c r="O29" i="2" s="1"/>
  <c r="L30" i="2"/>
  <c r="O30" i="2" s="1"/>
  <c r="L31" i="2"/>
  <c r="O31" i="2" s="1"/>
  <c r="K30" i="2"/>
  <c r="N30" i="2" s="1"/>
  <c r="K31" i="2"/>
  <c r="N31" i="2" s="1"/>
  <c r="L24" i="2"/>
  <c r="L25" i="2"/>
  <c r="L26" i="2"/>
  <c r="L27" i="2"/>
  <c r="L28" i="2"/>
  <c r="K24" i="2"/>
  <c r="K25" i="2"/>
  <c r="K26" i="2"/>
  <c r="K27" i="2"/>
  <c r="K28" i="2"/>
  <c r="O27" i="2" l="1"/>
  <c r="N27" i="2"/>
  <c r="N28" i="2" l="1"/>
  <c r="O28" i="2"/>
  <c r="N25" i="2" l="1"/>
  <c r="O25" i="2"/>
  <c r="K19" i="2"/>
  <c r="N19" i="2" s="1"/>
  <c r="L19" i="2"/>
  <c r="K20" i="2"/>
  <c r="N20" i="2" s="1"/>
  <c r="L20" i="2"/>
  <c r="O20" i="2" s="1"/>
  <c r="K21" i="2"/>
  <c r="N21" i="2" s="1"/>
  <c r="L21" i="2"/>
  <c r="O21" i="2" s="1"/>
  <c r="K22" i="2"/>
  <c r="N22" i="2" s="1"/>
  <c r="L22" i="2"/>
  <c r="O22" i="2" s="1"/>
  <c r="K23" i="2"/>
  <c r="N23" i="2" s="1"/>
  <c r="L23" i="2"/>
  <c r="O23" i="2" s="1"/>
  <c r="N24" i="2"/>
  <c r="O24" i="2"/>
  <c r="L18" i="2"/>
  <c r="O18" i="2" s="1"/>
  <c r="K18" i="2"/>
  <c r="N18" i="2" s="1"/>
  <c r="O19" i="2" l="1"/>
  <c r="E17" i="2"/>
  <c r="E18" i="2" s="1"/>
  <c r="E19" i="2" s="1"/>
  <c r="E20" i="2" s="1"/>
  <c r="E21" i="2" s="1"/>
  <c r="E22" i="2" s="1"/>
  <c r="E23" i="2" s="1"/>
  <c r="E24" i="2" s="1"/>
  <c r="E25" i="2" s="1"/>
  <c r="F17" i="2"/>
  <c r="F18" i="2" s="1"/>
  <c r="F19" i="2" s="1"/>
  <c r="F20" i="2" s="1"/>
  <c r="F21" i="2" s="1"/>
  <c r="F22" i="2" s="1"/>
  <c r="F23" i="2" s="1"/>
  <c r="F24" i="2" s="1"/>
  <c r="F25" i="2" s="1"/>
  <c r="F26" i="2" l="1"/>
  <c r="E26" i="2"/>
  <c r="F27" i="2" l="1"/>
  <c r="E27" i="2"/>
  <c r="F28" i="2" l="1"/>
  <c r="E28" i="2"/>
  <c r="E29" i="2" l="1"/>
  <c r="F29" i="2"/>
  <c r="F30" i="2" l="1"/>
  <c r="F31" i="2" s="1"/>
  <c r="F32" i="2" s="1"/>
  <c r="D32" i="2" s="1"/>
  <c r="E30" i="2"/>
  <c r="E31" i="2" l="1"/>
  <c r="E32" i="2" l="1"/>
  <c r="C32" i="2" s="1"/>
</calcChain>
</file>

<file path=xl/sharedStrings.xml><?xml version="1.0" encoding="utf-8"?>
<sst xmlns="http://schemas.openxmlformats.org/spreadsheetml/2006/main" count="36" uniqueCount="32">
  <si>
    <t>pw</t>
  </si>
  <si>
    <t>ioaw</t>
  </si>
  <si>
    <t>1e halfjaar 2015</t>
  </si>
  <si>
    <t>1e halfjaar 2016</t>
  </si>
  <si>
    <t>2e halfjaar 2015</t>
  </si>
  <si>
    <t>2e halfjaar 2017</t>
  </si>
  <si>
    <t>PW</t>
  </si>
  <si>
    <t>IOAW/Z</t>
  </si>
  <si>
    <t>Periode</t>
  </si>
  <si>
    <t>Vastgestelde</t>
  </si>
  <si>
    <t>norm</t>
  </si>
  <si>
    <t>grondslag</t>
  </si>
  <si>
    <t>Berekende</t>
  </si>
  <si>
    <t>normen</t>
  </si>
  <si>
    <t>percentage stijging</t>
  </si>
  <si>
    <t>2e halfjaar 2016</t>
  </si>
  <si>
    <t>1e halfjaar 2017</t>
  </si>
  <si>
    <t>1e halfjaar 2018</t>
  </si>
  <si>
    <t>2e halfjaar 2018</t>
  </si>
  <si>
    <t xml:space="preserve">Stijging verhouding </t>
  </si>
  <si>
    <t>1e halfjaar 2019</t>
  </si>
  <si>
    <t>2e halfjaar 2019</t>
  </si>
  <si>
    <t>1e halfjaar 2020</t>
  </si>
  <si>
    <t>2e halfjaar 2020</t>
  </si>
  <si>
    <t>Indexeren  afwijkende normen of grondslagen.</t>
  </si>
  <si>
    <t xml:space="preserve">Vul in het grijze vak de laatste vastgetelde afwijkende norm in: </t>
  </si>
  <si>
    <t>dus als de afwijkende norm in februari 2017 is vastgesteld vul je hem in in het grijze vakje 1e halfjaar 2017</t>
  </si>
  <si>
    <t>1e halfjaar 2021</t>
  </si>
  <si>
    <t>2e halfjaar 2021</t>
  </si>
  <si>
    <r>
      <t xml:space="preserve">Vervolgens wordt automatisch het nieuwe bedrag per </t>
    </r>
    <r>
      <rPr>
        <b/>
        <sz val="10"/>
        <color rgb="FF7030A0"/>
        <rFont val="Tahoma"/>
        <family val="2"/>
      </rPr>
      <t>1-7-2022</t>
    </r>
    <r>
      <rPr>
        <sz val="10"/>
        <color rgb="FF002060"/>
        <rFont val="Tahoma"/>
        <family val="2"/>
      </rPr>
      <t xml:space="preserve"> berekend.</t>
    </r>
  </si>
  <si>
    <t>1e halfjaar 2022</t>
  </si>
  <si>
    <t>afwijkende norm per 1-7-2022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</si>
</sst>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theme="1"/>
      <name val="Tahoma"/>
      <family val="2"/>
    </font>
    <font>
      <b/>
      <sz val="10"/>
      <color rgb="FF7030A0"/>
      <name val="Tahoma"/>
      <family val="2"/>
    </font>
    <font>
      <b/>
      <sz val="11"/>
      <color rgb="FF7030A0"/>
      <name val="Tahoma"/>
      <family val="2"/>
    </font>
    <font>
      <b/>
      <sz val="11"/>
      <color theme="0"/>
      <name val="Tahoma"/>
      <family val="2"/>
    </font>
    <font>
      <sz val="10"/>
      <color rgb="FF7030A0"/>
      <name val="Tahoma"/>
      <family val="2"/>
    </font>
    <font>
      <sz val="10"/>
      <color rgb="FF002060"/>
      <name val="Tahoma"/>
      <family val="2"/>
    </font>
    <font>
      <b/>
      <sz val="10"/>
      <color rgb="FF002060"/>
      <name val="Tahoma"/>
      <family val="2"/>
    </font>
    <font>
      <sz val="11"/>
      <color rgb="FF002060"/>
      <name val="Tahoma"/>
      <family val="2"/>
    </font>
    <font>
      <b/>
      <sz val="12"/>
      <color rgb="FF7030A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2" fontId="3" fillId="3" borderId="2" xfId="0" applyNumberFormat="1" applyFont="1" applyFill="1" applyBorder="1"/>
    <xf numFmtId="0" fontId="5" fillId="2" borderId="1" xfId="0" applyFont="1" applyFill="1" applyBorder="1" applyProtection="1">
      <protection locked="0"/>
    </xf>
    <xf numFmtId="0" fontId="0" fillId="4" borderId="0" xfId="0" applyFill="1"/>
    <xf numFmtId="0" fontId="5" fillId="4" borderId="0" xfId="0" applyFont="1" applyFill="1"/>
    <xf numFmtId="0" fontId="8" fillId="4" borderId="0" xfId="0" applyFont="1" applyFill="1"/>
    <xf numFmtId="0" fontId="4" fillId="4" borderId="0" xfId="0" applyFont="1" applyFill="1"/>
    <xf numFmtId="0" fontId="5" fillId="4" borderId="2" xfId="0" applyFont="1" applyFill="1" applyBorder="1"/>
    <xf numFmtId="2" fontId="5" fillId="4" borderId="0" xfId="0" applyNumberFormat="1" applyFont="1" applyFill="1"/>
    <xf numFmtId="2" fontId="0" fillId="4" borderId="0" xfId="0" applyNumberFormat="1" applyFill="1"/>
    <xf numFmtId="0" fontId="6" fillId="4" borderId="0" xfId="0" applyFont="1" applyFill="1"/>
    <xf numFmtId="0" fontId="7" fillId="4" borderId="0" xfId="0" applyFont="1" applyFill="1"/>
    <xf numFmtId="0" fontId="5" fillId="4" borderId="3" xfId="0" applyFont="1" applyFill="1" applyBorder="1"/>
    <xf numFmtId="0" fontId="5" fillId="4" borderId="5" xfId="0" applyFont="1" applyFill="1" applyBorder="1"/>
    <xf numFmtId="0" fontId="5" fillId="4" borderId="6" xfId="0" applyFont="1" applyFill="1" applyBorder="1"/>
    <xf numFmtId="0" fontId="5" fillId="4" borderId="1" xfId="0" applyFont="1" applyFill="1" applyBorder="1"/>
    <xf numFmtId="0" fontId="5" fillId="4" borderId="7" xfId="0" applyFont="1" applyFill="1" applyBorder="1"/>
    <xf numFmtId="0" fontId="5" fillId="4" borderId="8" xfId="0" applyFont="1" applyFill="1" applyBorder="1"/>
    <xf numFmtId="0" fontId="5" fillId="4" borderId="9" xfId="0" applyFont="1" applyFill="1" applyBorder="1"/>
    <xf numFmtId="0" fontId="5" fillId="4" borderId="10" xfId="0" applyFont="1" applyFill="1" applyBorder="1"/>
    <xf numFmtId="0" fontId="5" fillId="4" borderId="13" xfId="0" applyFont="1" applyFill="1" applyBorder="1"/>
    <xf numFmtId="0" fontId="5" fillId="4" borderId="14" xfId="0" applyFont="1" applyFill="1" applyBorder="1"/>
    <xf numFmtId="2" fontId="5" fillId="4" borderId="14" xfId="0" applyNumberFormat="1" applyFont="1" applyFill="1" applyBorder="1"/>
    <xf numFmtId="0" fontId="5" fillId="4" borderId="15" xfId="0" applyFont="1" applyFill="1" applyBorder="1"/>
    <xf numFmtId="2" fontId="5" fillId="4" borderId="1" xfId="0" applyNumberFormat="1" applyFont="1" applyFill="1" applyBorder="1"/>
    <xf numFmtId="0" fontId="7" fillId="4" borderId="12" xfId="0" applyFont="1" applyFill="1" applyBorder="1"/>
    <xf numFmtId="0" fontId="5" fillId="2" borderId="0" xfId="0" applyFont="1" applyFill="1"/>
    <xf numFmtId="0" fontId="2" fillId="4" borderId="11" xfId="0" applyFont="1" applyFill="1" applyBorder="1"/>
    <xf numFmtId="0" fontId="0" fillId="0" borderId="0" xfId="0" applyFill="1"/>
    <xf numFmtId="0" fontId="5" fillId="0" borderId="0" xfId="0" applyFont="1" applyFill="1"/>
    <xf numFmtId="4" fontId="5" fillId="0" borderId="0" xfId="0" applyNumberFormat="1" applyFont="1" applyFill="1"/>
    <xf numFmtId="0" fontId="7" fillId="0" borderId="0" xfId="0" applyFont="1" applyFill="1"/>
    <xf numFmtId="4" fontId="7" fillId="0" borderId="0" xfId="0" applyNumberFormat="1" applyFont="1" applyFill="1"/>
    <xf numFmtId="0" fontId="5" fillId="4" borderId="4" xfId="0" applyFont="1" applyFill="1" applyBorder="1" applyAlignment="1">
      <alignment horizontal="center"/>
    </xf>
    <xf numFmtId="2" fontId="5" fillId="4" borderId="4" xfId="0" applyNumberFormat="1" applyFont="1" applyFill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5</xdr:col>
      <xdr:colOff>985</xdr:colOff>
      <xdr:row>0</xdr:row>
      <xdr:rowOff>652329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FCCC2B8A-90C8-4453-83BD-CA05E0103A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86075" y="0"/>
          <a:ext cx="2572735" cy="6523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O36"/>
  <sheetViews>
    <sheetView tabSelected="1" zoomScale="190" zoomScaleNormal="190" workbookViewId="0">
      <selection activeCell="C17" sqref="C17"/>
    </sheetView>
  </sheetViews>
  <sheetFormatPr defaultRowHeight="12.75" x14ac:dyDescent="0.2"/>
  <cols>
    <col min="1" max="1" width="3.5703125" style="3" customWidth="1"/>
    <col min="2" max="2" width="34.140625" style="3" customWidth="1"/>
    <col min="3" max="4" width="13.85546875" style="3" customWidth="1"/>
    <col min="5" max="6" width="10.85546875" style="9" customWidth="1"/>
    <col min="7" max="7" width="5.140625" style="3" customWidth="1"/>
    <col min="8" max="8" width="9.140625" style="28" hidden="1" customWidth="1"/>
    <col min="9" max="11" width="10" style="28" hidden="1" customWidth="1"/>
    <col min="12" max="15" width="9.140625" style="28" hidden="1" customWidth="1"/>
    <col min="16" max="17" width="0" style="3" hidden="1" customWidth="1"/>
    <col min="18" max="16384" width="9.140625" style="3"/>
  </cols>
  <sheetData>
    <row r="1" spans="2:15" ht="52.5" customHeight="1" x14ac:dyDescent="0.2">
      <c r="E1" s="3"/>
      <c r="F1" s="3"/>
    </row>
    <row r="2" spans="2:15" ht="15" customHeight="1" x14ac:dyDescent="0.2">
      <c r="E2" s="3"/>
      <c r="F2" s="3"/>
    </row>
    <row r="3" spans="2:15" s="4" customFormat="1" ht="15" x14ac:dyDescent="0.2">
      <c r="B3" s="5" t="s">
        <v>24</v>
      </c>
      <c r="C3" s="6"/>
      <c r="H3" s="29"/>
      <c r="I3" s="29"/>
      <c r="J3" s="29"/>
      <c r="K3" s="29"/>
      <c r="L3" s="29"/>
      <c r="M3" s="29"/>
      <c r="N3" s="29"/>
      <c r="O3" s="29"/>
    </row>
    <row r="4" spans="2:15" s="4" customFormat="1" x14ac:dyDescent="0.2">
      <c r="H4" s="29"/>
      <c r="I4" s="29"/>
      <c r="J4" s="29"/>
      <c r="K4" s="29"/>
      <c r="L4" s="29"/>
      <c r="M4" s="29"/>
      <c r="N4" s="29"/>
      <c r="O4" s="29"/>
    </row>
    <row r="5" spans="2:15" s="4" customFormat="1" x14ac:dyDescent="0.2">
      <c r="B5" s="4" t="s">
        <v>25</v>
      </c>
      <c r="H5" s="29"/>
      <c r="I5" s="29"/>
      <c r="J5" s="29"/>
      <c r="K5" s="29"/>
      <c r="L5" s="29"/>
      <c r="M5" s="29"/>
      <c r="N5" s="29"/>
      <c r="O5" s="29"/>
    </row>
    <row r="6" spans="2:15" s="4" customFormat="1" x14ac:dyDescent="0.2">
      <c r="B6" s="4" t="s">
        <v>26</v>
      </c>
      <c r="H6" s="29"/>
      <c r="I6" s="29"/>
      <c r="J6" s="29"/>
      <c r="K6" s="29"/>
      <c r="L6" s="29"/>
      <c r="M6" s="29"/>
      <c r="N6" s="29"/>
      <c r="O6" s="29"/>
    </row>
    <row r="7" spans="2:15" s="4" customFormat="1" x14ac:dyDescent="0.2">
      <c r="H7" s="29"/>
      <c r="I7" s="29"/>
      <c r="J7" s="29"/>
      <c r="K7" s="29"/>
      <c r="L7" s="29"/>
      <c r="M7" s="29"/>
      <c r="N7" s="29"/>
      <c r="O7" s="29"/>
    </row>
    <row r="8" spans="2:15" s="4" customFormat="1" x14ac:dyDescent="0.2">
      <c r="B8" s="4" t="s">
        <v>29</v>
      </c>
      <c r="H8" s="29"/>
      <c r="I8" s="29"/>
      <c r="J8" s="29"/>
      <c r="K8" s="29"/>
      <c r="L8" s="29"/>
      <c r="M8" s="29"/>
      <c r="N8" s="29"/>
      <c r="O8" s="29"/>
    </row>
    <row r="9" spans="2:15" s="4" customFormat="1" x14ac:dyDescent="0.2">
      <c r="H9" s="29"/>
      <c r="I9" s="29"/>
      <c r="J9" s="29"/>
      <c r="K9" s="29"/>
      <c r="L9" s="29"/>
      <c r="M9" s="29"/>
      <c r="N9" s="29"/>
      <c r="O9" s="29"/>
    </row>
    <row r="10" spans="2:15" s="4" customFormat="1" x14ac:dyDescent="0.2">
      <c r="H10" s="29"/>
      <c r="I10" s="29"/>
      <c r="J10" s="29"/>
      <c r="K10" s="29"/>
      <c r="L10" s="29"/>
      <c r="M10" s="29"/>
      <c r="N10" s="29"/>
      <c r="O10" s="29"/>
    </row>
    <row r="11" spans="2:15" s="4" customFormat="1" x14ac:dyDescent="0.2">
      <c r="H11" s="29"/>
      <c r="I11" s="29"/>
      <c r="J11" s="29"/>
      <c r="K11" s="29"/>
      <c r="L11" s="29"/>
      <c r="M11" s="29"/>
      <c r="N11" s="29"/>
      <c r="O11" s="29"/>
    </row>
    <row r="12" spans="2:15" s="4" customFormat="1" x14ac:dyDescent="0.2">
      <c r="B12" s="7"/>
      <c r="C12" s="7"/>
      <c r="D12" s="7"/>
      <c r="E12" s="7"/>
      <c r="F12" s="7"/>
      <c r="G12" s="7"/>
      <c r="H12" s="29"/>
      <c r="I12" s="29"/>
      <c r="J12" s="29"/>
      <c r="K12" s="29"/>
      <c r="L12" s="29"/>
      <c r="M12" s="29"/>
      <c r="N12" s="29"/>
      <c r="O12" s="29"/>
    </row>
    <row r="13" spans="2:15" s="4" customFormat="1" x14ac:dyDescent="0.2">
      <c r="B13" s="12"/>
      <c r="C13" s="33" t="s">
        <v>9</v>
      </c>
      <c r="D13" s="33"/>
      <c r="E13" s="34" t="s">
        <v>12</v>
      </c>
      <c r="F13" s="33"/>
      <c r="G13" s="13"/>
      <c r="H13" s="29"/>
      <c r="I13" s="29"/>
      <c r="J13" s="29"/>
      <c r="K13" s="29"/>
      <c r="L13" s="29"/>
      <c r="M13" s="29"/>
      <c r="N13" s="29"/>
      <c r="O13" s="29"/>
    </row>
    <row r="14" spans="2:15" s="4" customFormat="1" x14ac:dyDescent="0.2">
      <c r="B14" s="14"/>
      <c r="C14" s="15" t="s">
        <v>10</v>
      </c>
      <c r="D14" s="15" t="s">
        <v>11</v>
      </c>
      <c r="E14" s="15" t="s">
        <v>10</v>
      </c>
      <c r="F14" s="15" t="s">
        <v>11</v>
      </c>
      <c r="G14" s="16"/>
      <c r="H14" s="29"/>
      <c r="I14" s="29"/>
      <c r="J14" s="29"/>
      <c r="K14" s="29"/>
      <c r="L14" s="29"/>
      <c r="M14" s="29"/>
      <c r="N14" s="29"/>
      <c r="O14" s="29"/>
    </row>
    <row r="15" spans="2:15" s="4" customFormat="1" x14ac:dyDescent="0.2">
      <c r="B15" s="17" t="s">
        <v>8</v>
      </c>
      <c r="C15" s="18" t="s">
        <v>6</v>
      </c>
      <c r="D15" s="18" t="s">
        <v>7</v>
      </c>
      <c r="E15" s="18" t="s">
        <v>6</v>
      </c>
      <c r="F15" s="18" t="s">
        <v>7</v>
      </c>
      <c r="G15" s="19"/>
      <c r="H15" s="29"/>
      <c r="I15" s="29" t="s">
        <v>13</v>
      </c>
      <c r="J15" s="29"/>
      <c r="K15" s="29" t="s">
        <v>19</v>
      </c>
      <c r="L15" s="29"/>
      <c r="M15" s="29"/>
      <c r="N15" s="29" t="s">
        <v>14</v>
      </c>
      <c r="O15" s="29"/>
    </row>
    <row r="16" spans="2:15" s="4" customFormat="1" x14ac:dyDescent="0.2">
      <c r="B16" s="20"/>
      <c r="C16" s="21"/>
      <c r="D16" s="21"/>
      <c r="E16" s="22"/>
      <c r="F16" s="22"/>
      <c r="G16" s="23"/>
      <c r="H16" s="29"/>
      <c r="I16" s="29" t="s">
        <v>0</v>
      </c>
      <c r="J16" s="29" t="s">
        <v>1</v>
      </c>
      <c r="K16" s="29"/>
      <c r="L16" s="29"/>
      <c r="M16" s="29"/>
      <c r="N16" s="29"/>
      <c r="O16" s="29"/>
    </row>
    <row r="17" spans="2:15" s="4" customFormat="1" x14ac:dyDescent="0.2">
      <c r="B17" s="14" t="s">
        <v>2</v>
      </c>
      <c r="C17" s="2"/>
      <c r="D17" s="2"/>
      <c r="E17" s="24">
        <f>C17</f>
        <v>0</v>
      </c>
      <c r="F17" s="24">
        <f>D17</f>
        <v>0</v>
      </c>
      <c r="G17" s="16"/>
      <c r="H17" s="29"/>
      <c r="I17" s="29">
        <v>1372.62</v>
      </c>
      <c r="J17" s="29">
        <v>1580.34</v>
      </c>
      <c r="K17" s="29">
        <v>1</v>
      </c>
      <c r="L17" s="29">
        <v>1</v>
      </c>
      <c r="M17" s="29"/>
      <c r="N17" s="29"/>
      <c r="O17" s="29"/>
    </row>
    <row r="18" spans="2:15" s="4" customFormat="1" x14ac:dyDescent="0.2">
      <c r="B18" s="14" t="s">
        <v>4</v>
      </c>
      <c r="C18" s="2"/>
      <c r="D18" s="2"/>
      <c r="E18" s="24">
        <f t="shared" ref="E18:E31" si="0">IF(C18="",(E17*K18),C18)</f>
        <v>0</v>
      </c>
      <c r="F18" s="24">
        <f t="shared" ref="F18:F31" si="1">IF(D18="",(F17*L18),D18)</f>
        <v>0</v>
      </c>
      <c r="G18" s="16"/>
      <c r="H18" s="29"/>
      <c r="I18" s="29">
        <v>1375.18</v>
      </c>
      <c r="J18" s="29">
        <v>1586.22</v>
      </c>
      <c r="K18" s="29">
        <f>I18/I17</f>
        <v>1.0018650464076002</v>
      </c>
      <c r="L18" s="29">
        <f>J18/J17</f>
        <v>1.0037207183264361</v>
      </c>
      <c r="M18" s="29"/>
      <c r="N18" s="29">
        <f>K18*100-100</f>
        <v>0.18650464076002038</v>
      </c>
      <c r="O18" s="29">
        <f>L18*100-100</f>
        <v>0.37207183264359855</v>
      </c>
    </row>
    <row r="19" spans="2:15" s="4" customFormat="1" x14ac:dyDescent="0.2">
      <c r="B19" s="14" t="s">
        <v>3</v>
      </c>
      <c r="C19" s="2"/>
      <c r="D19" s="2"/>
      <c r="E19" s="24">
        <f t="shared" si="0"/>
        <v>0</v>
      </c>
      <c r="F19" s="24">
        <f t="shared" si="1"/>
        <v>0</v>
      </c>
      <c r="G19" s="16"/>
      <c r="H19" s="29"/>
      <c r="I19" s="29">
        <v>1389.57</v>
      </c>
      <c r="J19" s="29">
        <v>1598.5</v>
      </c>
      <c r="K19" s="29">
        <f t="shared" ref="K19:K31" si="2">I19/I18</f>
        <v>1.0104640847016391</v>
      </c>
      <c r="L19" s="29">
        <f t="shared" ref="L19:L31" si="3">J19/J18</f>
        <v>1.0077416751774659</v>
      </c>
      <c r="M19" s="29"/>
      <c r="N19" s="29">
        <f t="shared" ref="N19:N25" si="4">K19*100-100</f>
        <v>1.0464084701639109</v>
      </c>
      <c r="O19" s="29">
        <f t="shared" ref="O19:O25" si="5">L19*100-100</f>
        <v>0.77416751774659076</v>
      </c>
    </row>
    <row r="20" spans="2:15" s="10" customFormat="1" x14ac:dyDescent="0.2">
      <c r="B20" s="14" t="s">
        <v>15</v>
      </c>
      <c r="C20" s="26"/>
      <c r="D20" s="26"/>
      <c r="E20" s="24">
        <f t="shared" si="0"/>
        <v>0</v>
      </c>
      <c r="F20" s="24">
        <f t="shared" si="1"/>
        <v>0</v>
      </c>
      <c r="G20" s="16"/>
      <c r="H20" s="29"/>
      <c r="I20" s="29">
        <v>1395.03</v>
      </c>
      <c r="J20" s="29">
        <v>1608.48</v>
      </c>
      <c r="K20" s="29">
        <f t="shared" si="2"/>
        <v>1.0039292730844793</v>
      </c>
      <c r="L20" s="29">
        <f t="shared" si="3"/>
        <v>1.0062433531435722</v>
      </c>
      <c r="M20" s="29"/>
      <c r="N20" s="29">
        <f t="shared" si="4"/>
        <v>0.39292730844793766</v>
      </c>
      <c r="O20" s="29">
        <f t="shared" si="5"/>
        <v>0.62433531435721079</v>
      </c>
    </row>
    <row r="21" spans="2:15" s="4" customFormat="1" x14ac:dyDescent="0.2">
      <c r="B21" s="14" t="s">
        <v>16</v>
      </c>
      <c r="C21" s="2"/>
      <c r="D21" s="2"/>
      <c r="E21" s="24">
        <f t="shared" si="0"/>
        <v>0</v>
      </c>
      <c r="F21" s="24">
        <f t="shared" si="1"/>
        <v>0</v>
      </c>
      <c r="G21" s="16"/>
      <c r="H21" s="29"/>
      <c r="I21" s="29">
        <v>1403.98</v>
      </c>
      <c r="J21" s="29">
        <v>1618.1</v>
      </c>
      <c r="K21" s="29">
        <f t="shared" si="2"/>
        <v>1.0064156326387246</v>
      </c>
      <c r="L21" s="29">
        <f t="shared" si="3"/>
        <v>1.005980801750721</v>
      </c>
      <c r="M21" s="29"/>
      <c r="N21" s="29">
        <f t="shared" si="4"/>
        <v>0.64156326387245599</v>
      </c>
      <c r="O21" s="29">
        <f t="shared" si="5"/>
        <v>0.59808017507209854</v>
      </c>
    </row>
    <row r="22" spans="2:15" s="4" customFormat="1" x14ac:dyDescent="0.2">
      <c r="B22" s="14" t="s">
        <v>5</v>
      </c>
      <c r="C22" s="2"/>
      <c r="D22" s="2"/>
      <c r="E22" s="24">
        <f t="shared" si="0"/>
        <v>0</v>
      </c>
      <c r="F22" s="24">
        <f t="shared" si="1"/>
        <v>0</v>
      </c>
      <c r="G22" s="16"/>
      <c r="H22" s="29"/>
      <c r="I22" s="29">
        <v>1409.31</v>
      </c>
      <c r="J22" s="29">
        <v>1627.04</v>
      </c>
      <c r="K22" s="29">
        <f t="shared" si="2"/>
        <v>1.0037963503753615</v>
      </c>
      <c r="L22" s="29">
        <f t="shared" si="3"/>
        <v>1.0055249984549781</v>
      </c>
      <c r="M22" s="29"/>
      <c r="N22" s="29">
        <f t="shared" si="4"/>
        <v>0.37963503753614702</v>
      </c>
      <c r="O22" s="29">
        <f t="shared" si="5"/>
        <v>0.55249984549780606</v>
      </c>
    </row>
    <row r="23" spans="2:15" s="4" customFormat="1" x14ac:dyDescent="0.2">
      <c r="B23" s="14" t="s">
        <v>17</v>
      </c>
      <c r="C23" s="2"/>
      <c r="D23" s="2"/>
      <c r="E23" s="24">
        <f t="shared" si="0"/>
        <v>0</v>
      </c>
      <c r="F23" s="24">
        <f t="shared" si="1"/>
        <v>0</v>
      </c>
      <c r="G23" s="16"/>
      <c r="H23" s="29"/>
      <c r="I23" s="29">
        <v>1417.32</v>
      </c>
      <c r="J23" s="29">
        <v>1636.62</v>
      </c>
      <c r="K23" s="29">
        <f t="shared" si="2"/>
        <v>1.0056836324158631</v>
      </c>
      <c r="L23" s="29">
        <f t="shared" si="3"/>
        <v>1.0058879929196578</v>
      </c>
      <c r="M23" s="29"/>
      <c r="N23" s="29">
        <f t="shared" si="4"/>
        <v>0.56836324158631157</v>
      </c>
      <c r="O23" s="29">
        <f t="shared" si="5"/>
        <v>0.58879929196578473</v>
      </c>
    </row>
    <row r="24" spans="2:15" s="4" customFormat="1" x14ac:dyDescent="0.2">
      <c r="B24" s="14" t="s">
        <v>18</v>
      </c>
      <c r="C24" s="2"/>
      <c r="D24" s="2"/>
      <c r="E24" s="24">
        <f t="shared" si="0"/>
        <v>0</v>
      </c>
      <c r="F24" s="24">
        <f t="shared" si="1"/>
        <v>0</v>
      </c>
      <c r="G24" s="16"/>
      <c r="H24" s="29"/>
      <c r="I24" s="30">
        <v>1423.66</v>
      </c>
      <c r="J24" s="29">
        <v>1646.58</v>
      </c>
      <c r="K24" s="29">
        <f t="shared" si="2"/>
        <v>1.0044732311686846</v>
      </c>
      <c r="L24" s="29">
        <f t="shared" si="3"/>
        <v>1.0060857132382595</v>
      </c>
      <c r="M24" s="29"/>
      <c r="N24" s="29">
        <f t="shared" si="4"/>
        <v>0.4473231168684606</v>
      </c>
      <c r="O24" s="29">
        <f t="shared" si="5"/>
        <v>0.60857132382594159</v>
      </c>
    </row>
    <row r="25" spans="2:15" s="4" customFormat="1" x14ac:dyDescent="0.2">
      <c r="B25" s="14" t="s">
        <v>20</v>
      </c>
      <c r="C25" s="2"/>
      <c r="D25" s="2"/>
      <c r="E25" s="24">
        <f t="shared" si="0"/>
        <v>0</v>
      </c>
      <c r="F25" s="24">
        <f t="shared" si="1"/>
        <v>0</v>
      </c>
      <c r="G25" s="16"/>
      <c r="H25" s="29"/>
      <c r="I25" s="29">
        <v>1465.07</v>
      </c>
      <c r="J25" s="30">
        <v>1657.92</v>
      </c>
      <c r="K25" s="29">
        <f t="shared" si="2"/>
        <v>1.0290870011098154</v>
      </c>
      <c r="L25" s="29">
        <f t="shared" si="3"/>
        <v>1.0068870021499108</v>
      </c>
      <c r="M25" s="29"/>
      <c r="N25" s="29">
        <f t="shared" si="4"/>
        <v>2.9087001109815418</v>
      </c>
      <c r="O25" s="29">
        <f t="shared" si="5"/>
        <v>0.68870021499107281</v>
      </c>
    </row>
    <row r="26" spans="2:15" s="4" customFormat="1" x14ac:dyDescent="0.2">
      <c r="B26" s="14" t="s">
        <v>21</v>
      </c>
      <c r="C26" s="2"/>
      <c r="D26" s="2"/>
      <c r="E26" s="24">
        <f t="shared" si="0"/>
        <v>0</v>
      </c>
      <c r="F26" s="24">
        <f t="shared" si="1"/>
        <v>0</v>
      </c>
      <c r="G26" s="16"/>
      <c r="H26" s="29"/>
      <c r="I26" s="29">
        <v>1472.03</v>
      </c>
      <c r="J26" s="30">
        <v>1668.5</v>
      </c>
      <c r="K26" s="29">
        <f t="shared" si="2"/>
        <v>1.0047506262499404</v>
      </c>
      <c r="L26" s="29">
        <f t="shared" si="3"/>
        <v>1.006381490059834</v>
      </c>
      <c r="M26" s="29"/>
      <c r="N26" s="29">
        <v>0.47506262499403817</v>
      </c>
      <c r="O26" s="29">
        <v>0.63814900598340785</v>
      </c>
    </row>
    <row r="27" spans="2:15" s="4" customFormat="1" x14ac:dyDescent="0.2">
      <c r="B27" s="14" t="s">
        <v>22</v>
      </c>
      <c r="C27" s="2"/>
      <c r="D27" s="2"/>
      <c r="E27" s="24">
        <f t="shared" si="0"/>
        <v>0</v>
      </c>
      <c r="F27" s="24">
        <f t="shared" si="1"/>
        <v>0</v>
      </c>
      <c r="G27" s="16"/>
      <c r="H27" s="29"/>
      <c r="I27" s="29">
        <v>1503.31</v>
      </c>
      <c r="J27" s="30">
        <v>1676.02</v>
      </c>
      <c r="K27" s="29">
        <f t="shared" ref="K27:L30" si="6">I27/I26</f>
        <v>1.0212495669245871</v>
      </c>
      <c r="L27" s="29">
        <f t="shared" si="6"/>
        <v>1.0045070422535212</v>
      </c>
      <c r="M27" s="29"/>
      <c r="N27" s="29">
        <f t="shared" ref="N27" si="7">K27*100-100</f>
        <v>2.12495669245871</v>
      </c>
      <c r="O27" s="29">
        <f t="shared" ref="O27" si="8">L27*100-100</f>
        <v>0.45070422535211208</v>
      </c>
    </row>
    <row r="28" spans="2:15" s="4" customFormat="1" x14ac:dyDescent="0.2">
      <c r="B28" s="14" t="s">
        <v>23</v>
      </c>
      <c r="C28" s="2"/>
      <c r="D28" s="2"/>
      <c r="E28" s="24">
        <f t="shared" si="0"/>
        <v>0</v>
      </c>
      <c r="F28" s="24">
        <f t="shared" si="1"/>
        <v>0</v>
      </c>
      <c r="G28" s="16"/>
      <c r="H28" s="29"/>
      <c r="I28" s="29">
        <v>1512.19</v>
      </c>
      <c r="J28" s="30">
        <v>1689.3</v>
      </c>
      <c r="K28" s="29">
        <f t="shared" si="6"/>
        <v>1.0059069652965789</v>
      </c>
      <c r="L28" s="29">
        <f t="shared" si="6"/>
        <v>1.0079235331320628</v>
      </c>
      <c r="M28" s="29"/>
      <c r="N28" s="29">
        <f t="shared" ref="N28" si="9">K28*100-100</f>
        <v>0.59069652965789032</v>
      </c>
      <c r="O28" s="29">
        <f t="shared" ref="O28" si="10">L28*100-100</f>
        <v>0.79235331320629143</v>
      </c>
    </row>
    <row r="29" spans="2:15" s="4" customFormat="1" x14ac:dyDescent="0.2">
      <c r="B29" s="14" t="s">
        <v>27</v>
      </c>
      <c r="C29" s="2"/>
      <c r="D29" s="2"/>
      <c r="E29" s="24">
        <f t="shared" si="0"/>
        <v>0</v>
      </c>
      <c r="F29" s="24">
        <f t="shared" si="1"/>
        <v>0</v>
      </c>
      <c r="G29" s="16"/>
      <c r="H29" s="29"/>
      <c r="I29" s="29">
        <v>1536.34</v>
      </c>
      <c r="J29" s="30">
        <v>1687.36</v>
      </c>
      <c r="K29" s="29">
        <f t="shared" si="6"/>
        <v>1.0159702153829875</v>
      </c>
      <c r="L29" s="29">
        <f t="shared" si="6"/>
        <v>0.99885159533534595</v>
      </c>
      <c r="M29" s="29"/>
      <c r="N29" s="29">
        <f t="shared" ref="N29:N31" si="11">K29*100-100</f>
        <v>1.5970215382987476</v>
      </c>
      <c r="O29" s="29">
        <f t="shared" ref="O29:O31" si="12">L29*100-100</f>
        <v>-0.11484046646540946</v>
      </c>
    </row>
    <row r="30" spans="2:15" s="4" customFormat="1" x14ac:dyDescent="0.2">
      <c r="B30" s="14" t="s">
        <v>28</v>
      </c>
      <c r="C30" s="2"/>
      <c r="D30" s="2"/>
      <c r="E30" s="24">
        <f t="shared" si="0"/>
        <v>0</v>
      </c>
      <c r="F30" s="24">
        <f t="shared" si="1"/>
        <v>0</v>
      </c>
      <c r="G30" s="16"/>
      <c r="H30" s="29"/>
      <c r="I30" s="29">
        <v>1541</v>
      </c>
      <c r="J30" s="30">
        <v>1695.6</v>
      </c>
      <c r="K30" s="29">
        <f t="shared" si="6"/>
        <v>1.0030331827590246</v>
      </c>
      <c r="L30" s="29">
        <f t="shared" si="6"/>
        <v>1.00488336810165</v>
      </c>
      <c r="M30" s="29"/>
      <c r="N30" s="29">
        <f t="shared" si="11"/>
        <v>0.30331827590246974</v>
      </c>
      <c r="O30" s="29">
        <f t="shared" si="12"/>
        <v>0.48833681016500918</v>
      </c>
    </row>
    <row r="31" spans="2:15" s="11" customFormat="1" ht="14.25" x14ac:dyDescent="0.2">
      <c r="B31" s="11" t="s">
        <v>30</v>
      </c>
      <c r="C31" s="2">
        <v>1000</v>
      </c>
      <c r="D31" s="2">
        <v>1000</v>
      </c>
      <c r="E31" s="24">
        <f t="shared" si="0"/>
        <v>1000</v>
      </c>
      <c r="F31" s="24">
        <f t="shared" si="1"/>
        <v>1000</v>
      </c>
      <c r="G31" s="25"/>
      <c r="H31" s="31"/>
      <c r="I31" s="31">
        <v>1559.58</v>
      </c>
      <c r="J31" s="32">
        <v>1709.02</v>
      </c>
      <c r="K31" s="31">
        <f t="shared" si="2"/>
        <v>1.0120571057754704</v>
      </c>
      <c r="L31" s="31">
        <f t="shared" si="3"/>
        <v>1.0079146025005898</v>
      </c>
      <c r="M31" s="31"/>
      <c r="N31" s="31">
        <f t="shared" si="11"/>
        <v>1.2057105775470376</v>
      </c>
      <c r="O31" s="31">
        <f t="shared" si="12"/>
        <v>0.79146025005898935</v>
      </c>
    </row>
    <row r="32" spans="2:15" s="4" customFormat="1" ht="14.25" x14ac:dyDescent="0.2">
      <c r="B32" s="27" t="s">
        <v>31</v>
      </c>
      <c r="C32" s="1">
        <f>E32</f>
        <v>1009.2653150207107</v>
      </c>
      <c r="D32" s="1">
        <f>F32</f>
        <v>1014.7101847842623</v>
      </c>
      <c r="E32" s="24">
        <f>(E31*K32)</f>
        <v>1009.2653150207107</v>
      </c>
      <c r="F32" s="24">
        <f>(F31*L32)</f>
        <v>1014.7101847842623</v>
      </c>
      <c r="G32" s="19"/>
      <c r="H32" s="29"/>
      <c r="I32" s="29">
        <v>1574.03</v>
      </c>
      <c r="J32" s="29">
        <v>1734.16</v>
      </c>
      <c r="K32" s="31">
        <f t="shared" ref="K32" si="13">I32/I31</f>
        <v>1.0092653150207107</v>
      </c>
      <c r="L32" s="31">
        <f t="shared" ref="L32" si="14">J32/J31</f>
        <v>1.0147101847842623</v>
      </c>
      <c r="M32" s="31"/>
      <c r="N32" s="31">
        <f t="shared" ref="N32" si="15">K32*100-100</f>
        <v>0.9265315020710716</v>
      </c>
      <c r="O32" s="31">
        <f t="shared" ref="O32" si="16">L32*100-100</f>
        <v>1.471018478426231</v>
      </c>
    </row>
    <row r="33" spans="5:15" s="4" customFormat="1" x14ac:dyDescent="0.2">
      <c r="E33" s="8"/>
      <c r="F33" s="8"/>
      <c r="H33" s="29"/>
      <c r="I33" s="29"/>
      <c r="J33" s="29"/>
      <c r="K33" s="29"/>
      <c r="L33" s="29"/>
      <c r="M33" s="29"/>
      <c r="N33" s="29"/>
      <c r="O33" s="29"/>
    </row>
    <row r="34" spans="5:15" s="4" customFormat="1" x14ac:dyDescent="0.2">
      <c r="E34" s="8"/>
      <c r="F34" s="8"/>
      <c r="H34" s="29"/>
      <c r="I34" s="29"/>
      <c r="J34" s="29"/>
      <c r="K34" s="29"/>
      <c r="L34" s="29"/>
      <c r="M34" s="29"/>
      <c r="N34" s="29"/>
      <c r="O34" s="29"/>
    </row>
    <row r="35" spans="5:15" s="4" customFormat="1" x14ac:dyDescent="0.2">
      <c r="E35" s="8"/>
      <c r="F35" s="8"/>
      <c r="H35" s="29"/>
      <c r="I35" s="29"/>
      <c r="J35" s="29"/>
      <c r="K35" s="29"/>
      <c r="L35" s="29"/>
      <c r="M35" s="29"/>
      <c r="N35" s="29"/>
      <c r="O35" s="29"/>
    </row>
    <row r="36" spans="5:15" s="4" customFormat="1" x14ac:dyDescent="0.2">
      <c r="E36" s="8"/>
      <c r="F36" s="8"/>
      <c r="H36" s="29"/>
      <c r="I36" s="29"/>
      <c r="J36" s="29"/>
      <c r="K36" s="29"/>
      <c r="L36" s="29"/>
      <c r="M36" s="29"/>
      <c r="N36" s="29"/>
      <c r="O36" s="29"/>
    </row>
  </sheetData>
  <sheetProtection algorithmName="SHA-512" hashValue="REYUbeCnb39NbRJ1ZCuh+8XTfHqDpVUmqOYXrDQG4706MMfHHXweYoEQQPKqkAou6Rca7/T+bF4i0NaoPzx9KA==" saltValue="SqCUHyxT/kCnEdPeozQPpg==" spinCount="100000" sheet="1" selectLockedCells="1"/>
  <protectedRanges>
    <protectedRange sqref="C29:D29 C21:D27 C17:D19" name="afwijkedn bedrag"/>
  </protectedRanges>
  <mergeCells count="2">
    <mergeCell ref="C13:D13"/>
    <mergeCell ref="E13:F1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afwijkende normen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Reali, Roberto</dc:creator>
  <cp:lastModifiedBy>Roberto Reali</cp:lastModifiedBy>
  <dcterms:created xsi:type="dcterms:W3CDTF">2018-01-16T14:37:01Z</dcterms:created>
  <dcterms:modified xsi:type="dcterms:W3CDTF">2022-07-27T13:39:41Z</dcterms:modified>
</cp:coreProperties>
</file>