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4" documentId="8_{944C0357-4A1B-465C-B7CD-FAE8357B5AB7}" xr6:coauthVersionLast="47" xr6:coauthVersionMax="47" xr10:uidLastSave="{A413936E-951C-479C-B641-2706AD6D49EE}"/>
  <bookViews>
    <workbookView xWindow="28680" yWindow="-5520" windowWidth="38640" windowHeight="21240" xr2:uid="{00000000-000D-0000-FFFF-FFFF00000000}"/>
  </bookViews>
  <sheets>
    <sheet name="Inkomsten" sheetId="1" r:id="rId1"/>
    <sheet name="Gegevens" sheetId="2" r:id="rId2"/>
    <sheet name="Handleiding" sheetId="4" r:id="rId3"/>
    <sheet name="Berekening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2" l="1"/>
  <c r="C5" i="2" l="1"/>
  <c r="B6" i="2" s="1"/>
  <c r="K6" i="1" l="1"/>
  <c r="H36" i="1" s="1"/>
  <c r="B167" i="3"/>
  <c r="B168" i="3"/>
  <c r="B169" i="3"/>
  <c r="AB169" i="3" s="1"/>
  <c r="B170" i="3"/>
  <c r="AB170" i="3" s="1"/>
  <c r="B171" i="3"/>
  <c r="AB171" i="3" s="1"/>
  <c r="B172" i="3"/>
  <c r="B173" i="3"/>
  <c r="AB173" i="3" s="1"/>
  <c r="B174" i="3"/>
  <c r="AB174" i="3" s="1"/>
  <c r="B175" i="3"/>
  <c r="B176" i="3"/>
  <c r="B177" i="3"/>
  <c r="AB177" i="3" s="1"/>
  <c r="B166" i="3"/>
  <c r="B153" i="3"/>
  <c r="AB153" i="3" s="1"/>
  <c r="B154" i="3"/>
  <c r="AB154" i="3" s="1"/>
  <c r="B155" i="3"/>
  <c r="B156" i="3"/>
  <c r="AB156" i="3" s="1"/>
  <c r="B157" i="3"/>
  <c r="AB157" i="3" s="1"/>
  <c r="B158" i="3"/>
  <c r="AB158" i="3" s="1"/>
  <c r="B159" i="3"/>
  <c r="B160" i="3"/>
  <c r="B161" i="3"/>
  <c r="AB161" i="3" s="1"/>
  <c r="B162" i="3"/>
  <c r="AB162" i="3" s="1"/>
  <c r="B163" i="3"/>
  <c r="AB163" i="3" s="1"/>
  <c r="B164" i="3"/>
  <c r="AB164" i="3" s="1"/>
  <c r="B165" i="3"/>
  <c r="B152" i="3"/>
  <c r="B151" i="3"/>
  <c r="B139" i="3"/>
  <c r="B140" i="3"/>
  <c r="B141" i="3"/>
  <c r="B142" i="3"/>
  <c r="B143" i="3"/>
  <c r="B144" i="3"/>
  <c r="AB144" i="3" s="1"/>
  <c r="B145" i="3"/>
  <c r="AB145" i="3" s="1"/>
  <c r="B146" i="3"/>
  <c r="AB146" i="3" s="1"/>
  <c r="B147" i="3"/>
  <c r="B148" i="3"/>
  <c r="B149" i="3"/>
  <c r="B150" i="3"/>
  <c r="B138" i="3"/>
  <c r="AB138" i="3" s="1"/>
  <c r="B125" i="3"/>
  <c r="B126" i="3"/>
  <c r="B127" i="3"/>
  <c r="B128" i="3"/>
  <c r="B129" i="3"/>
  <c r="AB129" i="3" s="1"/>
  <c r="B130" i="3"/>
  <c r="AB130" i="3" s="1"/>
  <c r="B131" i="3"/>
  <c r="B132" i="3"/>
  <c r="B133" i="3"/>
  <c r="B134" i="3"/>
  <c r="B135" i="3"/>
  <c r="B136" i="3"/>
  <c r="B137" i="3"/>
  <c r="AB137" i="3" s="1"/>
  <c r="B124" i="3"/>
  <c r="AB124" i="3" s="1"/>
  <c r="D28" i="1"/>
  <c r="G28" i="1" s="1"/>
  <c r="J28" i="1" s="1"/>
  <c r="M28" i="1" s="1"/>
  <c r="G13" i="1"/>
  <c r="J13" i="1" s="1"/>
  <c r="M13" i="1" s="1"/>
  <c r="Z123" i="3"/>
  <c r="X123" i="3"/>
  <c r="V123" i="3"/>
  <c r="T123" i="3"/>
  <c r="R123" i="3"/>
  <c r="F123" i="3"/>
  <c r="H41" i="1" l="1"/>
  <c r="H43" i="1"/>
  <c r="H37" i="1"/>
  <c r="H42" i="1"/>
  <c r="H35" i="1"/>
  <c r="AB176" i="3"/>
  <c r="AB168" i="3"/>
  <c r="AB160" i="3"/>
  <c r="AB152" i="3"/>
  <c r="AB136" i="3"/>
  <c r="AB128" i="3"/>
  <c r="AB175" i="3"/>
  <c r="AB167" i="3"/>
  <c r="AB159" i="3"/>
  <c r="AB151" i="3"/>
  <c r="AB143" i="3"/>
  <c r="AB135" i="3"/>
  <c r="AB127" i="3"/>
  <c r="AB166" i="3"/>
  <c r="AB150" i="3"/>
  <c r="AB142" i="3"/>
  <c r="AB134" i="3"/>
  <c r="AB126" i="3"/>
  <c r="AB165" i="3"/>
  <c r="AB149" i="3"/>
  <c r="AB141" i="3"/>
  <c r="AB133" i="3"/>
  <c r="AB125" i="3"/>
  <c r="B178" i="3"/>
  <c r="AB172" i="3"/>
  <c r="AB148" i="3"/>
  <c r="AB140" i="3"/>
  <c r="AB132" i="3"/>
  <c r="AB155" i="3"/>
  <c r="AB147" i="3"/>
  <c r="AB139" i="3"/>
  <c r="AB131" i="3"/>
  <c r="D47" i="3"/>
  <c r="D48" i="3"/>
  <c r="AA107" i="3" s="1"/>
  <c r="D49" i="3"/>
  <c r="D50" i="3"/>
  <c r="AA109" i="3" s="1"/>
  <c r="D51" i="3"/>
  <c r="D52" i="3"/>
  <c r="D53" i="3"/>
  <c r="AA112" i="3" s="1"/>
  <c r="D54" i="3"/>
  <c r="D55" i="3"/>
  <c r="AA114" i="3" s="1"/>
  <c r="D56" i="3"/>
  <c r="AA115" i="3" s="1"/>
  <c r="D57" i="3"/>
  <c r="AA116" i="3" s="1"/>
  <c r="D46" i="3"/>
  <c r="AA105" i="3" s="1"/>
  <c r="D33" i="3"/>
  <c r="D34" i="3"/>
  <c r="AA93" i="3" s="1"/>
  <c r="D35" i="3"/>
  <c r="D36" i="3"/>
  <c r="D37" i="3"/>
  <c r="AA96" i="3" s="1"/>
  <c r="D38" i="3"/>
  <c r="D39" i="3"/>
  <c r="AA98" i="3" s="1"/>
  <c r="D40" i="3"/>
  <c r="D41" i="3"/>
  <c r="AA100" i="3" s="1"/>
  <c r="D42" i="3"/>
  <c r="D43" i="3"/>
  <c r="D44" i="3"/>
  <c r="D45" i="3"/>
  <c r="AA104" i="3" s="1"/>
  <c r="D32" i="3"/>
  <c r="AA91" i="3" s="1"/>
  <c r="D19" i="3"/>
  <c r="D20" i="3"/>
  <c r="D21" i="3"/>
  <c r="D22" i="3"/>
  <c r="D23" i="3"/>
  <c r="AA82" i="3" s="1"/>
  <c r="D24" i="3"/>
  <c r="D25" i="3"/>
  <c r="AA84" i="3" s="1"/>
  <c r="D26" i="3"/>
  <c r="D27" i="3"/>
  <c r="D28" i="3"/>
  <c r="D29" i="3"/>
  <c r="D30" i="3"/>
  <c r="D31" i="3"/>
  <c r="AA90" i="3" s="1"/>
  <c r="D18" i="3"/>
  <c r="A57" i="3"/>
  <c r="A5" i="3"/>
  <c r="A4" i="3"/>
  <c r="A124" i="3" s="1"/>
  <c r="A116" i="3" l="1"/>
  <c r="A177" i="3"/>
  <c r="A64" i="3"/>
  <c r="A125" i="3"/>
  <c r="A63" i="3"/>
  <c r="AA102" i="3"/>
  <c r="AA103" i="3"/>
  <c r="AA95" i="3"/>
  <c r="AA94" i="3"/>
  <c r="AA87" i="3"/>
  <c r="AA86" i="3"/>
  <c r="AA79" i="3"/>
  <c r="AA78" i="3"/>
  <c r="AA88" i="3"/>
  <c r="AA110" i="3"/>
  <c r="AA111" i="3"/>
  <c r="AA89" i="3"/>
  <c r="AA81" i="3"/>
  <c r="AA101" i="3"/>
  <c r="AA80" i="3"/>
  <c r="AA92" i="3"/>
  <c r="AA85" i="3"/>
  <c r="AA77" i="3"/>
  <c r="AA108" i="3"/>
  <c r="AA99" i="3"/>
  <c r="AA83" i="3"/>
  <c r="AA106" i="3"/>
  <c r="AA113" i="3"/>
  <c r="AA97" i="3"/>
  <c r="A7" i="2" l="1"/>
  <c r="A6" i="3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E13" i="1"/>
  <c r="H13" i="1" s="1"/>
  <c r="K13" i="1" s="1"/>
  <c r="F13" i="1"/>
  <c r="I13" i="1" s="1"/>
  <c r="L13" i="1" s="1"/>
  <c r="A65" i="3" l="1"/>
  <c r="A126" i="3"/>
  <c r="A8" i="2"/>
  <c r="D17" i="3"/>
  <c r="AA76" i="3" s="1"/>
  <c r="A9" i="2" l="1"/>
  <c r="A7" i="3"/>
  <c r="C28" i="1"/>
  <c r="F28" i="1" s="1"/>
  <c r="I28" i="1" s="1"/>
  <c r="L28" i="1" s="1"/>
  <c r="AG3" i="3"/>
  <c r="AE3" i="3"/>
  <c r="AC3" i="3"/>
  <c r="AA3" i="3"/>
  <c r="Y3" i="3"/>
  <c r="W3" i="3"/>
  <c r="U3" i="3"/>
  <c r="S3" i="3"/>
  <c r="Y62" i="3"/>
  <c r="W62" i="3"/>
  <c r="U62" i="3"/>
  <c r="S62" i="3"/>
  <c r="Q62" i="3"/>
  <c r="E62" i="3"/>
  <c r="O3" i="3"/>
  <c r="M3" i="3"/>
  <c r="K3" i="3"/>
  <c r="D5" i="3"/>
  <c r="AA64" i="3" s="1"/>
  <c r="D6" i="3"/>
  <c r="AA65" i="3" s="1"/>
  <c r="D7" i="3"/>
  <c r="AA66" i="3" s="1"/>
  <c r="D8" i="3"/>
  <c r="AA67" i="3" s="1"/>
  <c r="D9" i="3"/>
  <c r="AA68" i="3" s="1"/>
  <c r="D10" i="3"/>
  <c r="AA69" i="3" s="1"/>
  <c r="D11" i="3"/>
  <c r="AA70" i="3" s="1"/>
  <c r="D12" i="3"/>
  <c r="AA71" i="3" s="1"/>
  <c r="D13" i="3"/>
  <c r="AA72" i="3" s="1"/>
  <c r="D14" i="3"/>
  <c r="AA73" i="3" s="1"/>
  <c r="D15" i="3"/>
  <c r="AA74" i="3" s="1"/>
  <c r="D16" i="3"/>
  <c r="AA75" i="3" s="1"/>
  <c r="D4" i="3"/>
  <c r="B4" i="3"/>
  <c r="B1" i="3"/>
  <c r="A127" i="3" l="1"/>
  <c r="A66" i="3"/>
  <c r="A10" i="2"/>
  <c r="A8" i="3"/>
  <c r="AA63" i="3"/>
  <c r="AA117" i="3" s="1"/>
  <c r="C46" i="1"/>
  <c r="C38" i="1"/>
  <c r="C36" i="1"/>
  <c r="C45" i="1"/>
  <c r="C37" i="1"/>
  <c r="C43" i="1"/>
  <c r="C35" i="1"/>
  <c r="C47" i="1"/>
  <c r="C42" i="1"/>
  <c r="C40" i="1"/>
  <c r="C41" i="1"/>
  <c r="C39" i="1"/>
  <c r="C44" i="1"/>
  <c r="E4" i="3"/>
  <c r="AB4" i="3" s="1"/>
  <c r="U124" i="3" s="1"/>
  <c r="C4" i="3"/>
  <c r="A128" i="3" l="1"/>
  <c r="A67" i="3"/>
  <c r="A11" i="2"/>
  <c r="A9" i="3"/>
  <c r="T63" i="3"/>
  <c r="F4" i="3"/>
  <c r="B5" i="3"/>
  <c r="C6" i="2"/>
  <c r="P4" i="3"/>
  <c r="I124" i="3" s="1"/>
  <c r="X4" i="3"/>
  <c r="Q124" i="3" s="1"/>
  <c r="Z4" i="3"/>
  <c r="S124" i="3" s="1"/>
  <c r="AD4" i="3"/>
  <c r="W124" i="3" s="1"/>
  <c r="V4" i="3"/>
  <c r="O124" i="3" s="1"/>
  <c r="R4" i="3"/>
  <c r="K124" i="3" s="1"/>
  <c r="G4" i="3"/>
  <c r="N4" i="3"/>
  <c r="G124" i="3" s="1"/>
  <c r="T4" i="3"/>
  <c r="M124" i="3" s="1"/>
  <c r="L4" i="3"/>
  <c r="A129" i="3" l="1"/>
  <c r="A68" i="3"/>
  <c r="A12" i="2"/>
  <c r="A10" i="3"/>
  <c r="D63" i="3"/>
  <c r="E124" i="3"/>
  <c r="P63" i="3"/>
  <c r="F63" i="3"/>
  <c r="V63" i="3"/>
  <c r="L63" i="3"/>
  <c r="R63" i="3"/>
  <c r="H63" i="3"/>
  <c r="J63" i="3"/>
  <c r="N63" i="3"/>
  <c r="AA4" i="3"/>
  <c r="T124" i="3" s="1"/>
  <c r="AE4" i="3"/>
  <c r="X124" i="3" s="1"/>
  <c r="AC4" i="3"/>
  <c r="V124" i="3" s="1"/>
  <c r="U4" i="3"/>
  <c r="N124" i="3" s="1"/>
  <c r="Q4" i="3"/>
  <c r="J124" i="3" s="1"/>
  <c r="S4" i="3"/>
  <c r="L124" i="3" s="1"/>
  <c r="Y4" i="3"/>
  <c r="R124" i="3" s="1"/>
  <c r="I4" i="3"/>
  <c r="K4" i="3" s="1"/>
  <c r="M4" i="3"/>
  <c r="F124" i="3" s="1"/>
  <c r="O4" i="3"/>
  <c r="H124" i="3" s="1"/>
  <c r="W4" i="3"/>
  <c r="P124" i="3" s="1"/>
  <c r="E5" i="3"/>
  <c r="C5" i="3"/>
  <c r="F5" i="3" s="1"/>
  <c r="Q5" i="3" s="1"/>
  <c r="B7" i="2"/>
  <c r="A69" i="3" l="1"/>
  <c r="A130" i="3"/>
  <c r="A13" i="2"/>
  <c r="A11" i="3"/>
  <c r="D124" i="3"/>
  <c r="C63" i="3"/>
  <c r="I64" i="3"/>
  <c r="J125" i="3"/>
  <c r="T5" i="3"/>
  <c r="P5" i="3"/>
  <c r="K63" i="3"/>
  <c r="M63" i="3"/>
  <c r="I63" i="3"/>
  <c r="O63" i="3"/>
  <c r="U63" i="3"/>
  <c r="G63" i="3"/>
  <c r="W63" i="3"/>
  <c r="S63" i="3"/>
  <c r="E63" i="3"/>
  <c r="Q63" i="3"/>
  <c r="AG4" i="3"/>
  <c r="Z124" i="3" s="1"/>
  <c r="V5" i="3"/>
  <c r="O125" i="3" s="1"/>
  <c r="N5" i="3"/>
  <c r="G125" i="3" s="1"/>
  <c r="R5" i="3"/>
  <c r="K125" i="3" s="1"/>
  <c r="AD5" i="3"/>
  <c r="W125" i="3" s="1"/>
  <c r="AB5" i="3"/>
  <c r="U125" i="3" s="1"/>
  <c r="X5" i="3"/>
  <c r="Q125" i="3" s="1"/>
  <c r="Z5" i="3"/>
  <c r="S125" i="3" s="1"/>
  <c r="G5" i="3"/>
  <c r="H5" i="3" s="1"/>
  <c r="B6" i="3"/>
  <c r="E6" i="3" s="1"/>
  <c r="C7" i="2"/>
  <c r="L5" i="3"/>
  <c r="A14" i="2" l="1"/>
  <c r="A12" i="3"/>
  <c r="A70" i="3"/>
  <c r="A131" i="3"/>
  <c r="H64" i="3"/>
  <c r="I125" i="3"/>
  <c r="D64" i="3"/>
  <c r="E125" i="3"/>
  <c r="L64" i="3"/>
  <c r="M125" i="3"/>
  <c r="AD6" i="3"/>
  <c r="X6" i="3"/>
  <c r="AF6" i="3"/>
  <c r="Z6" i="3"/>
  <c r="AB6" i="3"/>
  <c r="T6" i="3"/>
  <c r="V6" i="3"/>
  <c r="R6" i="3"/>
  <c r="P6" i="3"/>
  <c r="P64" i="3"/>
  <c r="T64" i="3"/>
  <c r="V64" i="3"/>
  <c r="R64" i="3"/>
  <c r="J64" i="3"/>
  <c r="N64" i="3"/>
  <c r="F64" i="3"/>
  <c r="Y63" i="3"/>
  <c r="AF5" i="3"/>
  <c r="Y125" i="3" s="1"/>
  <c r="C6" i="3"/>
  <c r="F6" i="3" s="1"/>
  <c r="B8" i="2"/>
  <c r="U5" i="3"/>
  <c r="N125" i="3" s="1"/>
  <c r="AC5" i="3"/>
  <c r="V125" i="3" s="1"/>
  <c r="S5" i="3"/>
  <c r="L125" i="3" s="1"/>
  <c r="W5" i="3"/>
  <c r="P125" i="3" s="1"/>
  <c r="O5" i="3"/>
  <c r="H125" i="3" s="1"/>
  <c r="Y5" i="3"/>
  <c r="R125" i="3" s="1"/>
  <c r="AE5" i="3"/>
  <c r="X125" i="3" s="1"/>
  <c r="AG5" i="3"/>
  <c r="AA5" i="3"/>
  <c r="T125" i="3" s="1"/>
  <c r="I5" i="3"/>
  <c r="A132" i="3" l="1"/>
  <c r="A71" i="3"/>
  <c r="A15" i="2"/>
  <c r="A13" i="3"/>
  <c r="T65" i="3"/>
  <c r="U126" i="3"/>
  <c r="R65" i="3"/>
  <c r="S126" i="3"/>
  <c r="Y64" i="3"/>
  <c r="Z125" i="3"/>
  <c r="X65" i="3"/>
  <c r="Y126" i="3"/>
  <c r="P65" i="3"/>
  <c r="Q126" i="3"/>
  <c r="L65" i="3"/>
  <c r="M126" i="3"/>
  <c r="H65" i="3"/>
  <c r="I126" i="3"/>
  <c r="V65" i="3"/>
  <c r="W126" i="3"/>
  <c r="J65" i="3"/>
  <c r="K126" i="3"/>
  <c r="N65" i="3"/>
  <c r="O126" i="3"/>
  <c r="Y6" i="3"/>
  <c r="AC6" i="3"/>
  <c r="AG6" i="3"/>
  <c r="AE6" i="3"/>
  <c r="U6" i="3"/>
  <c r="S6" i="3"/>
  <c r="W6" i="3"/>
  <c r="Q6" i="3"/>
  <c r="AA6" i="3"/>
  <c r="Q64" i="3"/>
  <c r="X64" i="3"/>
  <c r="K64" i="3"/>
  <c r="U64" i="3"/>
  <c r="S64" i="3"/>
  <c r="M64" i="3"/>
  <c r="G64" i="3"/>
  <c r="O64" i="3"/>
  <c r="W64" i="3"/>
  <c r="J5" i="3"/>
  <c r="C125" i="3" s="1"/>
  <c r="M5" i="3"/>
  <c r="F125" i="3" s="1"/>
  <c r="B7" i="3"/>
  <c r="E7" i="3" s="1"/>
  <c r="C8" i="2"/>
  <c r="G6" i="3"/>
  <c r="K5" i="3"/>
  <c r="N6" i="3"/>
  <c r="G126" i="3" s="1"/>
  <c r="A16" i="2" l="1"/>
  <c r="A14" i="3"/>
  <c r="A133" i="3"/>
  <c r="A72" i="3"/>
  <c r="I65" i="3"/>
  <c r="J126" i="3"/>
  <c r="O65" i="3"/>
  <c r="P126" i="3"/>
  <c r="M65" i="3"/>
  <c r="N126" i="3"/>
  <c r="C64" i="3"/>
  <c r="D125" i="3"/>
  <c r="K65" i="3"/>
  <c r="L126" i="3"/>
  <c r="W65" i="3"/>
  <c r="X126" i="3"/>
  <c r="Y65" i="3"/>
  <c r="Z126" i="3"/>
  <c r="U65" i="3"/>
  <c r="V126" i="3"/>
  <c r="S65" i="3"/>
  <c r="T126" i="3"/>
  <c r="Q65" i="3"/>
  <c r="R126" i="3"/>
  <c r="AD7" i="3"/>
  <c r="Z7" i="3"/>
  <c r="AB7" i="3"/>
  <c r="T7" i="3"/>
  <c r="V7" i="3"/>
  <c r="P7" i="3"/>
  <c r="X7" i="3"/>
  <c r="AF7" i="3"/>
  <c r="R7" i="3"/>
  <c r="B64" i="3"/>
  <c r="E64" i="3"/>
  <c r="F65" i="3"/>
  <c r="I6" i="3"/>
  <c r="K6" i="3" s="1"/>
  <c r="B9" i="2"/>
  <c r="C7" i="3"/>
  <c r="F7" i="3" s="1"/>
  <c r="A73" i="3" l="1"/>
  <c r="A134" i="3"/>
  <c r="A17" i="2"/>
  <c r="A15" i="3"/>
  <c r="V66" i="3"/>
  <c r="W127" i="3"/>
  <c r="P66" i="3"/>
  <c r="Q127" i="3"/>
  <c r="X66" i="3"/>
  <c r="Y127" i="3"/>
  <c r="H66" i="3"/>
  <c r="I127" i="3"/>
  <c r="C65" i="3"/>
  <c r="D126" i="3"/>
  <c r="N66" i="3"/>
  <c r="O127" i="3"/>
  <c r="J66" i="3"/>
  <c r="K127" i="3"/>
  <c r="L66" i="3"/>
  <c r="M127" i="3"/>
  <c r="T66" i="3"/>
  <c r="U127" i="3"/>
  <c r="R66" i="3"/>
  <c r="S127" i="3"/>
  <c r="AA7" i="3"/>
  <c r="AC7" i="3"/>
  <c r="W7" i="3"/>
  <c r="AE7" i="3"/>
  <c r="Y7" i="3"/>
  <c r="AG7" i="3"/>
  <c r="S7" i="3"/>
  <c r="Q7" i="3"/>
  <c r="U7" i="3"/>
  <c r="Z64" i="3"/>
  <c r="AB64" i="3" s="1"/>
  <c r="H6" i="3"/>
  <c r="J6" i="3" s="1"/>
  <c r="C126" i="3" s="1"/>
  <c r="M6" i="3"/>
  <c r="F126" i="3" s="1"/>
  <c r="O6" i="3"/>
  <c r="H126" i="3" s="1"/>
  <c r="C9" i="2"/>
  <c r="B8" i="3"/>
  <c r="E8" i="3" s="1"/>
  <c r="L6" i="3"/>
  <c r="G7" i="3"/>
  <c r="N7" i="3"/>
  <c r="G127" i="3" s="1"/>
  <c r="A135" i="3" l="1"/>
  <c r="A74" i="3"/>
  <c r="A18" i="2"/>
  <c r="A16" i="3"/>
  <c r="D65" i="3"/>
  <c r="E126" i="3"/>
  <c r="AA126" i="3" s="1"/>
  <c r="AC126" i="3" s="1"/>
  <c r="M66" i="3"/>
  <c r="N127" i="3"/>
  <c r="K66" i="3"/>
  <c r="L127" i="3"/>
  <c r="Y66" i="3"/>
  <c r="Z127" i="3"/>
  <c r="I66" i="3"/>
  <c r="J127" i="3"/>
  <c r="Q66" i="3"/>
  <c r="R127" i="3"/>
  <c r="W66" i="3"/>
  <c r="X127" i="3"/>
  <c r="O66" i="3"/>
  <c r="P127" i="3"/>
  <c r="S66" i="3"/>
  <c r="T127" i="3"/>
  <c r="U66" i="3"/>
  <c r="V127" i="3"/>
  <c r="X8" i="3"/>
  <c r="AF8" i="3"/>
  <c r="AB8" i="3"/>
  <c r="Z8" i="3"/>
  <c r="AD8" i="3"/>
  <c r="T8" i="3"/>
  <c r="P8" i="3"/>
  <c r="V8" i="3"/>
  <c r="R8" i="3"/>
  <c r="E65" i="3"/>
  <c r="F66" i="3"/>
  <c r="G65" i="3"/>
  <c r="B65" i="3"/>
  <c r="B10" i="2"/>
  <c r="C8" i="3"/>
  <c r="F8" i="3" s="1"/>
  <c r="O7" i="3"/>
  <c r="I7" i="3"/>
  <c r="K7" i="3" s="1"/>
  <c r="M7" i="3"/>
  <c r="H7" i="3"/>
  <c r="L7" i="3" s="1"/>
  <c r="A75" i="3" l="1"/>
  <c r="A136" i="3"/>
  <c r="A17" i="3"/>
  <c r="D5" i="2"/>
  <c r="X67" i="3"/>
  <c r="Y128" i="3"/>
  <c r="G66" i="3"/>
  <c r="H127" i="3"/>
  <c r="N67" i="3"/>
  <c r="O128" i="3"/>
  <c r="J67" i="3"/>
  <c r="K128" i="3"/>
  <c r="H67" i="3"/>
  <c r="I128" i="3"/>
  <c r="V67" i="3"/>
  <c r="W128" i="3"/>
  <c r="R67" i="3"/>
  <c r="S128" i="3"/>
  <c r="E66" i="3"/>
  <c r="F127" i="3"/>
  <c r="C66" i="3"/>
  <c r="D127" i="3"/>
  <c r="P67" i="3"/>
  <c r="Q128" i="3"/>
  <c r="L67" i="3"/>
  <c r="M128" i="3"/>
  <c r="D66" i="3"/>
  <c r="E127" i="3"/>
  <c r="T67" i="3"/>
  <c r="U128" i="3"/>
  <c r="AE8" i="3"/>
  <c r="W8" i="3"/>
  <c r="AC8" i="3"/>
  <c r="U8" i="3"/>
  <c r="Y8" i="3"/>
  <c r="S8" i="3"/>
  <c r="Q8" i="3"/>
  <c r="AA8" i="3"/>
  <c r="AG8" i="3"/>
  <c r="Z65" i="3"/>
  <c r="J7" i="3"/>
  <c r="C127" i="3" s="1"/>
  <c r="G8" i="3"/>
  <c r="C10" i="2"/>
  <c r="B9" i="3"/>
  <c r="E9" i="3" s="1"/>
  <c r="N8" i="3"/>
  <c r="A76" i="3" l="1"/>
  <c r="A137" i="3"/>
  <c r="A18" i="3"/>
  <c r="D6" i="2"/>
  <c r="O67" i="3"/>
  <c r="P128" i="3"/>
  <c r="Y67" i="3"/>
  <c r="Z128" i="3"/>
  <c r="S67" i="3"/>
  <c r="T128" i="3"/>
  <c r="F67" i="3"/>
  <c r="G128" i="3"/>
  <c r="I67" i="3"/>
  <c r="J128" i="3"/>
  <c r="Q67" i="3"/>
  <c r="R128" i="3"/>
  <c r="W67" i="3"/>
  <c r="X128" i="3"/>
  <c r="K67" i="3"/>
  <c r="L128" i="3"/>
  <c r="M67" i="3"/>
  <c r="N128" i="3"/>
  <c r="U67" i="3"/>
  <c r="V128" i="3"/>
  <c r="AB65" i="3"/>
  <c r="Z9" i="3"/>
  <c r="AB9" i="3"/>
  <c r="X9" i="3"/>
  <c r="V9" i="3"/>
  <c r="AD9" i="3"/>
  <c r="T9" i="3"/>
  <c r="AF9" i="3"/>
  <c r="R9" i="3"/>
  <c r="P9" i="3"/>
  <c r="B66" i="3"/>
  <c r="B11" i="2"/>
  <c r="C9" i="3"/>
  <c r="F9" i="3" s="1"/>
  <c r="O8" i="3"/>
  <c r="H128" i="3" s="1"/>
  <c r="I8" i="3"/>
  <c r="K8" i="3" s="1"/>
  <c r="A77" i="3" l="1"/>
  <c r="A138" i="3"/>
  <c r="D7" i="2"/>
  <c r="A19" i="3"/>
  <c r="J68" i="3"/>
  <c r="K129" i="3"/>
  <c r="P68" i="3"/>
  <c r="Q129" i="3"/>
  <c r="T68" i="3"/>
  <c r="U129" i="3"/>
  <c r="H68" i="3"/>
  <c r="I129" i="3"/>
  <c r="X68" i="3"/>
  <c r="Y129" i="3"/>
  <c r="L68" i="3"/>
  <c r="M129" i="3"/>
  <c r="V68" i="3"/>
  <c r="W129" i="3"/>
  <c r="R68" i="3"/>
  <c r="S129" i="3"/>
  <c r="C67" i="3"/>
  <c r="D128" i="3"/>
  <c r="N68" i="3"/>
  <c r="O129" i="3"/>
  <c r="AC9" i="3"/>
  <c r="Y9" i="3"/>
  <c r="AG9" i="3"/>
  <c r="AE9" i="3"/>
  <c r="W9" i="3"/>
  <c r="AA9" i="3"/>
  <c r="U9" i="3"/>
  <c r="S9" i="3"/>
  <c r="Q9" i="3"/>
  <c r="Z66" i="3"/>
  <c r="G67" i="3"/>
  <c r="M8" i="3"/>
  <c r="F128" i="3" s="1"/>
  <c r="H8" i="3"/>
  <c r="L8" i="3" s="1"/>
  <c r="G9" i="3"/>
  <c r="B10" i="3"/>
  <c r="E10" i="3" s="1"/>
  <c r="C11" i="2"/>
  <c r="N9" i="3"/>
  <c r="D8" i="2" l="1"/>
  <c r="A20" i="3"/>
  <c r="A78" i="3"/>
  <c r="A139" i="3"/>
  <c r="I68" i="3"/>
  <c r="J129" i="3"/>
  <c r="S68" i="3"/>
  <c r="T129" i="3"/>
  <c r="D67" i="3"/>
  <c r="E128" i="3"/>
  <c r="F68" i="3"/>
  <c r="G129" i="3"/>
  <c r="K68" i="3"/>
  <c r="L129" i="3"/>
  <c r="M68" i="3"/>
  <c r="N129" i="3"/>
  <c r="W68" i="3"/>
  <c r="X129" i="3"/>
  <c r="Y68" i="3"/>
  <c r="Z129" i="3"/>
  <c r="U68" i="3"/>
  <c r="V129" i="3"/>
  <c r="O68" i="3"/>
  <c r="P129" i="3"/>
  <c r="Q68" i="3"/>
  <c r="R129" i="3"/>
  <c r="AB66" i="3"/>
  <c r="AA125" i="3"/>
  <c r="AC125" i="3" s="1"/>
  <c r="Z10" i="3"/>
  <c r="AD10" i="3"/>
  <c r="AB10" i="3"/>
  <c r="X10" i="3"/>
  <c r="V10" i="3"/>
  <c r="N10" i="3"/>
  <c r="R10" i="3"/>
  <c r="AF10" i="3"/>
  <c r="T10" i="3"/>
  <c r="P10" i="3"/>
  <c r="E67" i="3"/>
  <c r="J8" i="3"/>
  <c r="C128" i="3" s="1"/>
  <c r="C10" i="3"/>
  <c r="F10" i="3" s="1"/>
  <c r="B12" i="2"/>
  <c r="K9" i="3"/>
  <c r="O9" i="3"/>
  <c r="I9" i="3"/>
  <c r="M9" i="3" s="1"/>
  <c r="A140" i="3" l="1"/>
  <c r="A79" i="3"/>
  <c r="D9" i="2"/>
  <c r="A21" i="3"/>
  <c r="AA128" i="3"/>
  <c r="AC128" i="3" s="1"/>
  <c r="J69" i="3"/>
  <c r="K130" i="3"/>
  <c r="G68" i="3"/>
  <c r="H129" i="3"/>
  <c r="N69" i="3"/>
  <c r="O130" i="3"/>
  <c r="C68" i="3"/>
  <c r="D129" i="3"/>
  <c r="F69" i="3"/>
  <c r="G130" i="3"/>
  <c r="P69" i="3"/>
  <c r="Q130" i="3"/>
  <c r="T69" i="3"/>
  <c r="U130" i="3"/>
  <c r="H69" i="3"/>
  <c r="I130" i="3"/>
  <c r="V69" i="3"/>
  <c r="W130" i="3"/>
  <c r="X69" i="3"/>
  <c r="Y130" i="3"/>
  <c r="E68" i="3"/>
  <c r="F129" i="3"/>
  <c r="L69" i="3"/>
  <c r="M130" i="3"/>
  <c r="R69" i="3"/>
  <c r="S130" i="3"/>
  <c r="H9" i="3"/>
  <c r="J9" i="3" s="1"/>
  <c r="AE10" i="3"/>
  <c r="W10" i="3"/>
  <c r="AG10" i="3"/>
  <c r="Y10" i="3"/>
  <c r="U10" i="3"/>
  <c r="AC10" i="3"/>
  <c r="AA10" i="3"/>
  <c r="S10" i="3"/>
  <c r="Q10" i="3"/>
  <c r="B67" i="3"/>
  <c r="Z67" i="3" s="1"/>
  <c r="C12" i="2"/>
  <c r="B11" i="3"/>
  <c r="E11" i="3" s="1"/>
  <c r="G10" i="3"/>
  <c r="L9" i="3" l="1"/>
  <c r="E129" i="3" s="1"/>
  <c r="A80" i="3"/>
  <c r="A141" i="3"/>
  <c r="D10" i="2"/>
  <c r="A22" i="3"/>
  <c r="Y69" i="3"/>
  <c r="Z130" i="3"/>
  <c r="Q69" i="3"/>
  <c r="R130" i="3"/>
  <c r="W69" i="3"/>
  <c r="X130" i="3"/>
  <c r="I69" i="3"/>
  <c r="J130" i="3"/>
  <c r="K69" i="3"/>
  <c r="L130" i="3"/>
  <c r="B68" i="3"/>
  <c r="C129" i="3"/>
  <c r="O69" i="3"/>
  <c r="P130" i="3"/>
  <c r="S69" i="3"/>
  <c r="T130" i="3"/>
  <c r="U69" i="3"/>
  <c r="V130" i="3"/>
  <c r="M69" i="3"/>
  <c r="N130" i="3"/>
  <c r="AB67" i="3"/>
  <c r="AD11" i="3"/>
  <c r="AB11" i="3"/>
  <c r="X11" i="3"/>
  <c r="T11" i="3"/>
  <c r="V11" i="3"/>
  <c r="N11" i="3"/>
  <c r="R11" i="3"/>
  <c r="Z11" i="3"/>
  <c r="AF11" i="3"/>
  <c r="P11" i="3"/>
  <c r="C11" i="3"/>
  <c r="F11" i="3" s="1"/>
  <c r="B13" i="2"/>
  <c r="K10" i="3"/>
  <c r="I10" i="3"/>
  <c r="M10" i="3" s="1"/>
  <c r="H10" i="3"/>
  <c r="J10" i="3" s="1"/>
  <c r="O10" i="3"/>
  <c r="D68" i="3" l="1"/>
  <c r="Z68" i="3" s="1"/>
  <c r="AB68" i="3" s="1"/>
  <c r="D11" i="2"/>
  <c r="A23" i="3"/>
  <c r="A81" i="3"/>
  <c r="A142" i="3"/>
  <c r="B69" i="3"/>
  <c r="C130" i="3"/>
  <c r="J70" i="3"/>
  <c r="K131" i="3"/>
  <c r="E69" i="3"/>
  <c r="F130" i="3"/>
  <c r="R70" i="3"/>
  <c r="S131" i="3"/>
  <c r="C69" i="3"/>
  <c r="D130" i="3"/>
  <c r="L70" i="3"/>
  <c r="M131" i="3"/>
  <c r="F70" i="3"/>
  <c r="G131" i="3"/>
  <c r="N70" i="3"/>
  <c r="O131" i="3"/>
  <c r="H70" i="3"/>
  <c r="I131" i="3"/>
  <c r="T70" i="3"/>
  <c r="U131" i="3"/>
  <c r="P70" i="3"/>
  <c r="Q131" i="3"/>
  <c r="G69" i="3"/>
  <c r="H130" i="3"/>
  <c r="X70" i="3"/>
  <c r="Y131" i="3"/>
  <c r="V70" i="3"/>
  <c r="W131" i="3"/>
  <c r="AA127" i="3"/>
  <c r="AC127" i="3" s="1"/>
  <c r="W11" i="3"/>
  <c r="AE11" i="3"/>
  <c r="AA11" i="3"/>
  <c r="AG11" i="3"/>
  <c r="Y11" i="3"/>
  <c r="AC11" i="3"/>
  <c r="U11" i="3"/>
  <c r="S11" i="3"/>
  <c r="Q11" i="3"/>
  <c r="L10" i="3"/>
  <c r="J11" i="3"/>
  <c r="C13" i="2"/>
  <c r="B12" i="3"/>
  <c r="E12" i="3" s="1"/>
  <c r="G11" i="3"/>
  <c r="A143" i="3" l="1"/>
  <c r="A82" i="3"/>
  <c r="D12" i="2"/>
  <c r="A24" i="3"/>
  <c r="D69" i="3"/>
  <c r="Z69" i="3" s="1"/>
  <c r="E130" i="3"/>
  <c r="AA130" i="3" s="1"/>
  <c r="AC130" i="3" s="1"/>
  <c r="U70" i="3"/>
  <c r="V131" i="3"/>
  <c r="Q70" i="3"/>
  <c r="R131" i="3"/>
  <c r="W70" i="3"/>
  <c r="X131" i="3"/>
  <c r="O70" i="3"/>
  <c r="P131" i="3"/>
  <c r="Y70" i="3"/>
  <c r="Z131" i="3"/>
  <c r="I70" i="3"/>
  <c r="J131" i="3"/>
  <c r="K70" i="3"/>
  <c r="L131" i="3"/>
  <c r="M70" i="3"/>
  <c r="N131" i="3"/>
  <c r="B70" i="3"/>
  <c r="C131" i="3"/>
  <c r="S70" i="3"/>
  <c r="T131" i="3"/>
  <c r="AB12" i="3"/>
  <c r="X12" i="3"/>
  <c r="AD12" i="3"/>
  <c r="AF12" i="3"/>
  <c r="V12" i="3"/>
  <c r="N12" i="3"/>
  <c r="T12" i="3"/>
  <c r="R12" i="3"/>
  <c r="Z12" i="3"/>
  <c r="P12" i="3"/>
  <c r="C12" i="3"/>
  <c r="F12" i="3" s="1"/>
  <c r="B14" i="2"/>
  <c r="O11" i="3"/>
  <c r="K11" i="3"/>
  <c r="I11" i="3"/>
  <c r="M11" i="3" s="1"/>
  <c r="H11" i="3"/>
  <c r="D13" i="2" l="1"/>
  <c r="A25" i="3"/>
  <c r="A83" i="3"/>
  <c r="A144" i="3"/>
  <c r="L71" i="3"/>
  <c r="M132" i="3"/>
  <c r="C70" i="3"/>
  <c r="D131" i="3"/>
  <c r="N71" i="3"/>
  <c r="O132" i="3"/>
  <c r="X71" i="3"/>
  <c r="Y132" i="3"/>
  <c r="J71" i="3"/>
  <c r="K132" i="3"/>
  <c r="V71" i="3"/>
  <c r="W132" i="3"/>
  <c r="E70" i="3"/>
  <c r="F131" i="3"/>
  <c r="P71" i="3"/>
  <c r="Q132" i="3"/>
  <c r="F71" i="3"/>
  <c r="G132" i="3"/>
  <c r="G70" i="3"/>
  <c r="H131" i="3"/>
  <c r="H71" i="3"/>
  <c r="I132" i="3"/>
  <c r="R71" i="3"/>
  <c r="S132" i="3"/>
  <c r="T71" i="3"/>
  <c r="U132" i="3"/>
  <c r="AB69" i="3"/>
  <c r="Y12" i="3"/>
  <c r="AA12" i="3"/>
  <c r="AG12" i="3"/>
  <c r="W12" i="3"/>
  <c r="AC12" i="3"/>
  <c r="U12" i="3"/>
  <c r="S12" i="3"/>
  <c r="AE12" i="3"/>
  <c r="Q12" i="3"/>
  <c r="L11" i="3"/>
  <c r="B13" i="3"/>
  <c r="E13" i="3" s="1"/>
  <c r="C14" i="2"/>
  <c r="J12" i="3"/>
  <c r="G12" i="3"/>
  <c r="A84" i="3" l="1"/>
  <c r="A145" i="3"/>
  <c r="D14" i="2"/>
  <c r="A26" i="3"/>
  <c r="O71" i="3"/>
  <c r="P132" i="3"/>
  <c r="B71" i="3"/>
  <c r="C132" i="3"/>
  <c r="Y71" i="3"/>
  <c r="Z132" i="3"/>
  <c r="S71" i="3"/>
  <c r="T132" i="3"/>
  <c r="U71" i="3"/>
  <c r="V132" i="3"/>
  <c r="I71" i="3"/>
  <c r="J132" i="3"/>
  <c r="D70" i="3"/>
  <c r="Z70" i="3" s="1"/>
  <c r="E131" i="3"/>
  <c r="AA131" i="3" s="1"/>
  <c r="AC131" i="3" s="1"/>
  <c r="W71" i="3"/>
  <c r="X132" i="3"/>
  <c r="K71" i="3"/>
  <c r="L132" i="3"/>
  <c r="Q71" i="3"/>
  <c r="R132" i="3"/>
  <c r="M71" i="3"/>
  <c r="N132" i="3"/>
  <c r="Z13" i="3"/>
  <c r="T13" i="3"/>
  <c r="AD13" i="3"/>
  <c r="V13" i="3"/>
  <c r="X13" i="3"/>
  <c r="AB13" i="3"/>
  <c r="AF13" i="3"/>
  <c r="R13" i="3"/>
  <c r="P13" i="3"/>
  <c r="C13" i="3"/>
  <c r="F13" i="3" s="1"/>
  <c r="B15" i="2"/>
  <c r="I12" i="3"/>
  <c r="H12" i="3" s="1"/>
  <c r="K12" i="3"/>
  <c r="A85" i="3" l="1"/>
  <c r="A146" i="3"/>
  <c r="D15" i="2"/>
  <c r="A27" i="3"/>
  <c r="J72" i="3"/>
  <c r="K133" i="3"/>
  <c r="X72" i="3"/>
  <c r="Y133" i="3"/>
  <c r="T72" i="3"/>
  <c r="U133" i="3"/>
  <c r="C71" i="3"/>
  <c r="D132" i="3"/>
  <c r="N72" i="3"/>
  <c r="O133" i="3"/>
  <c r="V72" i="3"/>
  <c r="W133" i="3"/>
  <c r="L72" i="3"/>
  <c r="M133" i="3"/>
  <c r="P72" i="3"/>
  <c r="Q133" i="3"/>
  <c r="H72" i="3"/>
  <c r="I133" i="3"/>
  <c r="R72" i="3"/>
  <c r="S133" i="3"/>
  <c r="AB70" i="3"/>
  <c r="AA129" i="3"/>
  <c r="AC129" i="3" s="1"/>
  <c r="AA13" i="3"/>
  <c r="AC13" i="3"/>
  <c r="W13" i="3"/>
  <c r="AE13" i="3"/>
  <c r="Y13" i="3"/>
  <c r="AG13" i="3"/>
  <c r="Q13" i="3"/>
  <c r="U13" i="3"/>
  <c r="S13" i="3"/>
  <c r="O12" i="3"/>
  <c r="L12" i="3"/>
  <c r="M12" i="3"/>
  <c r="C15" i="2"/>
  <c r="B14" i="3"/>
  <c r="E14" i="3" s="1"/>
  <c r="J13" i="3"/>
  <c r="G13" i="3"/>
  <c r="D16" i="2" l="1"/>
  <c r="A28" i="3"/>
  <c r="A86" i="3"/>
  <c r="A147" i="3"/>
  <c r="S72" i="3"/>
  <c r="T133" i="3"/>
  <c r="M72" i="3"/>
  <c r="N133" i="3"/>
  <c r="B72" i="3"/>
  <c r="C133" i="3"/>
  <c r="G71" i="3"/>
  <c r="H132" i="3"/>
  <c r="K72" i="3"/>
  <c r="L133" i="3"/>
  <c r="I72" i="3"/>
  <c r="J133" i="3"/>
  <c r="W72" i="3"/>
  <c r="X133" i="3"/>
  <c r="U72" i="3"/>
  <c r="V133" i="3"/>
  <c r="Y72" i="3"/>
  <c r="Z133" i="3"/>
  <c r="Q72" i="3"/>
  <c r="R133" i="3"/>
  <c r="E71" i="3"/>
  <c r="F132" i="3"/>
  <c r="D71" i="3"/>
  <c r="E132" i="3"/>
  <c r="O72" i="3"/>
  <c r="P133" i="3"/>
  <c r="X14" i="3"/>
  <c r="AF14" i="3"/>
  <c r="Z14" i="3"/>
  <c r="AB14" i="3"/>
  <c r="AD14" i="3"/>
  <c r="P14" i="3"/>
  <c r="V14" i="3"/>
  <c r="T14" i="3"/>
  <c r="R14" i="3"/>
  <c r="C14" i="3"/>
  <c r="F14" i="3" s="1"/>
  <c r="B16" i="2"/>
  <c r="K13" i="3"/>
  <c r="I13" i="3"/>
  <c r="AA132" i="3" l="1"/>
  <c r="AC132" i="3" s="1"/>
  <c r="A148" i="3"/>
  <c r="A87" i="3"/>
  <c r="D17" i="2"/>
  <c r="A29" i="3"/>
  <c r="Z71" i="3"/>
  <c r="AB71" i="3" s="1"/>
  <c r="H73" i="3"/>
  <c r="I134" i="3"/>
  <c r="C72" i="3"/>
  <c r="D133" i="3"/>
  <c r="R73" i="3"/>
  <c r="S134" i="3"/>
  <c r="V73" i="3"/>
  <c r="W134" i="3"/>
  <c r="P73" i="3"/>
  <c r="Q134" i="3"/>
  <c r="T73" i="3"/>
  <c r="U134" i="3"/>
  <c r="X73" i="3"/>
  <c r="Y134" i="3"/>
  <c r="L73" i="3"/>
  <c r="M134" i="3"/>
  <c r="J73" i="3"/>
  <c r="K134" i="3"/>
  <c r="N73" i="3"/>
  <c r="O134" i="3"/>
  <c r="AA14" i="3"/>
  <c r="U14" i="3"/>
  <c r="AE14" i="3"/>
  <c r="W14" i="3"/>
  <c r="Q14" i="3"/>
  <c r="Y14" i="3"/>
  <c r="AC14" i="3"/>
  <c r="AG14" i="3"/>
  <c r="S14" i="3"/>
  <c r="M13" i="3"/>
  <c r="O13" i="3"/>
  <c r="H13" i="3"/>
  <c r="N13" i="3" s="1"/>
  <c r="B15" i="3"/>
  <c r="E15" i="3" s="1"/>
  <c r="C16" i="2"/>
  <c r="G14" i="3"/>
  <c r="J14" i="3"/>
  <c r="D18" i="2" l="1"/>
  <c r="A30" i="3"/>
  <c r="A88" i="3"/>
  <c r="A149" i="3"/>
  <c r="K73" i="3"/>
  <c r="L134" i="3"/>
  <c r="W73" i="3"/>
  <c r="X134" i="3"/>
  <c r="M73" i="3"/>
  <c r="N134" i="3"/>
  <c r="S73" i="3"/>
  <c r="T134" i="3"/>
  <c r="Y73" i="3"/>
  <c r="Z134" i="3"/>
  <c r="E72" i="3"/>
  <c r="F133" i="3"/>
  <c r="U73" i="3"/>
  <c r="V134" i="3"/>
  <c r="Q73" i="3"/>
  <c r="R134" i="3"/>
  <c r="I73" i="3"/>
  <c r="J134" i="3"/>
  <c r="G72" i="3"/>
  <c r="H133" i="3"/>
  <c r="B73" i="3"/>
  <c r="C134" i="3"/>
  <c r="F72" i="3"/>
  <c r="G133" i="3"/>
  <c r="O73" i="3"/>
  <c r="P134" i="3"/>
  <c r="AF15" i="3"/>
  <c r="X15" i="3"/>
  <c r="T15" i="3"/>
  <c r="AB15" i="3"/>
  <c r="V15" i="3"/>
  <c r="P15" i="3"/>
  <c r="Z15" i="3"/>
  <c r="AD15" i="3"/>
  <c r="R15" i="3"/>
  <c r="L13" i="3"/>
  <c r="I14" i="3"/>
  <c r="K14" i="3"/>
  <c r="B17" i="2"/>
  <c r="C15" i="3"/>
  <c r="F15" i="3" s="1"/>
  <c r="A150" i="3" l="1"/>
  <c r="A89" i="3"/>
  <c r="A31" i="3"/>
  <c r="G5" i="2"/>
  <c r="L74" i="3"/>
  <c r="M135" i="3"/>
  <c r="T74" i="3"/>
  <c r="U135" i="3"/>
  <c r="D72" i="3"/>
  <c r="Z72" i="3" s="1"/>
  <c r="E133" i="3"/>
  <c r="AA133" i="3" s="1"/>
  <c r="J74" i="3"/>
  <c r="K135" i="3"/>
  <c r="X74" i="3"/>
  <c r="Y135" i="3"/>
  <c r="C73" i="3"/>
  <c r="D134" i="3"/>
  <c r="P74" i="3"/>
  <c r="Q135" i="3"/>
  <c r="V74" i="3"/>
  <c r="W135" i="3"/>
  <c r="R74" i="3"/>
  <c r="S135" i="3"/>
  <c r="H74" i="3"/>
  <c r="I135" i="3"/>
  <c r="N74" i="3"/>
  <c r="O135" i="3"/>
  <c r="AC15" i="3"/>
  <c r="W15" i="3"/>
  <c r="AE15" i="3"/>
  <c r="Y15" i="3"/>
  <c r="AG15" i="3"/>
  <c r="AA15" i="3"/>
  <c r="Q15" i="3"/>
  <c r="U15" i="3"/>
  <c r="S15" i="3"/>
  <c r="H14" i="3"/>
  <c r="O14" i="3"/>
  <c r="M14" i="3"/>
  <c r="C17" i="2"/>
  <c r="B16" i="3"/>
  <c r="E16" i="3" s="1"/>
  <c r="G15" i="3"/>
  <c r="L15" i="3"/>
  <c r="J15" i="3"/>
  <c r="A151" i="3" l="1"/>
  <c r="A90" i="3"/>
  <c r="A32" i="3"/>
  <c r="G6" i="2"/>
  <c r="I74" i="3"/>
  <c r="J135" i="3"/>
  <c r="AC133" i="3"/>
  <c r="E73" i="3"/>
  <c r="F134" i="3"/>
  <c r="Q74" i="3"/>
  <c r="R135" i="3"/>
  <c r="W74" i="3"/>
  <c r="X135" i="3"/>
  <c r="D74" i="3"/>
  <c r="E135" i="3"/>
  <c r="O74" i="3"/>
  <c r="P135" i="3"/>
  <c r="M74" i="3"/>
  <c r="N135" i="3"/>
  <c r="S74" i="3"/>
  <c r="T135" i="3"/>
  <c r="Y74" i="3"/>
  <c r="Z135" i="3"/>
  <c r="G73" i="3"/>
  <c r="H134" i="3"/>
  <c r="B74" i="3"/>
  <c r="C135" i="3"/>
  <c r="K74" i="3"/>
  <c r="L135" i="3"/>
  <c r="U74" i="3"/>
  <c r="V135" i="3"/>
  <c r="AB72" i="3"/>
  <c r="Z16" i="3"/>
  <c r="AB16" i="3"/>
  <c r="AD16" i="3"/>
  <c r="X16" i="3"/>
  <c r="AF16" i="3"/>
  <c r="R16" i="3"/>
  <c r="P16" i="3"/>
  <c r="V16" i="3"/>
  <c r="T16" i="3"/>
  <c r="L14" i="3"/>
  <c r="N14" i="3"/>
  <c r="I15" i="3"/>
  <c r="O15" i="3" s="1"/>
  <c r="M15" i="3"/>
  <c r="H15" i="3"/>
  <c r="N15" i="3" s="1"/>
  <c r="K15" i="3"/>
  <c r="C16" i="3"/>
  <c r="F16" i="3" s="1"/>
  <c r="B18" i="2"/>
  <c r="G7" i="2" l="1"/>
  <c r="A33" i="3"/>
  <c r="A91" i="3"/>
  <c r="A152" i="3"/>
  <c r="T75" i="3"/>
  <c r="U136" i="3"/>
  <c r="V75" i="3"/>
  <c r="W136" i="3"/>
  <c r="D73" i="3"/>
  <c r="E134" i="3"/>
  <c r="L75" i="3"/>
  <c r="M136" i="3"/>
  <c r="N75" i="3"/>
  <c r="O136" i="3"/>
  <c r="R75" i="3"/>
  <c r="S136" i="3"/>
  <c r="H75" i="3"/>
  <c r="I136" i="3"/>
  <c r="F73" i="3"/>
  <c r="G134" i="3"/>
  <c r="F74" i="3"/>
  <c r="G135" i="3"/>
  <c r="E74" i="3"/>
  <c r="F135" i="3"/>
  <c r="X75" i="3"/>
  <c r="Y136" i="3"/>
  <c r="C74" i="3"/>
  <c r="D135" i="3"/>
  <c r="J75" i="3"/>
  <c r="K136" i="3"/>
  <c r="G74" i="3"/>
  <c r="H135" i="3"/>
  <c r="P75" i="3"/>
  <c r="Q136" i="3"/>
  <c r="Y16" i="3"/>
  <c r="U16" i="3"/>
  <c r="AC16" i="3"/>
  <c r="AG16" i="3"/>
  <c r="W16" i="3"/>
  <c r="AA16" i="3"/>
  <c r="S16" i="3"/>
  <c r="AE16" i="3"/>
  <c r="J16" i="3"/>
  <c r="L16" i="3"/>
  <c r="C18" i="2"/>
  <c r="B17" i="3"/>
  <c r="E17" i="3" s="1"/>
  <c r="G16" i="3"/>
  <c r="A153" i="3" l="1"/>
  <c r="A92" i="3"/>
  <c r="G8" i="2"/>
  <c r="A34" i="3"/>
  <c r="Z73" i="3"/>
  <c r="AB73" i="3" s="1"/>
  <c r="AA135" i="3"/>
  <c r="AC135" i="3" s="1"/>
  <c r="Z74" i="3"/>
  <c r="AB74" i="3" s="1"/>
  <c r="K75" i="3"/>
  <c r="L136" i="3"/>
  <c r="D75" i="3"/>
  <c r="E136" i="3"/>
  <c r="Y75" i="3"/>
  <c r="Z136" i="3"/>
  <c r="B75" i="3"/>
  <c r="C136" i="3"/>
  <c r="M75" i="3"/>
  <c r="N136" i="3"/>
  <c r="W75" i="3"/>
  <c r="X136" i="3"/>
  <c r="S75" i="3"/>
  <c r="T136" i="3"/>
  <c r="O75" i="3"/>
  <c r="P136" i="3"/>
  <c r="U75" i="3"/>
  <c r="V136" i="3"/>
  <c r="Q75" i="3"/>
  <c r="R136" i="3"/>
  <c r="AA134" i="3"/>
  <c r="Z17" i="3"/>
  <c r="V17" i="3"/>
  <c r="AD17" i="3"/>
  <c r="T17" i="3"/>
  <c r="R17" i="3"/>
  <c r="X17" i="3"/>
  <c r="AB17" i="3"/>
  <c r="AF17" i="3"/>
  <c r="M16" i="3"/>
  <c r="K16" i="3"/>
  <c r="I16" i="3"/>
  <c r="H16" i="3" s="1"/>
  <c r="N16" i="3" s="1"/>
  <c r="E5" i="2"/>
  <c r="C17" i="3"/>
  <c r="F17" i="3" s="1"/>
  <c r="A154" i="3" l="1"/>
  <c r="A93" i="3"/>
  <c r="G9" i="2"/>
  <c r="A35" i="3"/>
  <c r="T76" i="3"/>
  <c r="U137" i="3"/>
  <c r="AC134" i="3"/>
  <c r="E75" i="3"/>
  <c r="F136" i="3"/>
  <c r="J76" i="3"/>
  <c r="K137" i="3"/>
  <c r="L76" i="3"/>
  <c r="M137" i="3"/>
  <c r="R76" i="3"/>
  <c r="S137" i="3"/>
  <c r="X76" i="3"/>
  <c r="Y137" i="3"/>
  <c r="P76" i="3"/>
  <c r="Q137" i="3"/>
  <c r="V76" i="3"/>
  <c r="W137" i="3"/>
  <c r="F75" i="3"/>
  <c r="G136" i="3"/>
  <c r="C75" i="3"/>
  <c r="D136" i="3"/>
  <c r="N76" i="3"/>
  <c r="O137" i="3"/>
  <c r="O16" i="3"/>
  <c r="Q16" i="3"/>
  <c r="W17" i="3"/>
  <c r="AE17" i="3"/>
  <c r="Y17" i="3"/>
  <c r="AG17" i="3"/>
  <c r="AA17" i="3"/>
  <c r="AC17" i="3"/>
  <c r="S17" i="3"/>
  <c r="U17" i="3"/>
  <c r="F5" i="2"/>
  <c r="B18" i="3"/>
  <c r="E18" i="3" s="1"/>
  <c r="G17" i="3"/>
  <c r="J17" i="3"/>
  <c r="L17" i="3"/>
  <c r="G10" i="2" l="1"/>
  <c r="A36" i="3"/>
  <c r="A94" i="3"/>
  <c r="A155" i="3"/>
  <c r="Y76" i="3"/>
  <c r="Z137" i="3"/>
  <c r="Q76" i="3"/>
  <c r="R137" i="3"/>
  <c r="B76" i="3"/>
  <c r="C137" i="3"/>
  <c r="W76" i="3"/>
  <c r="X137" i="3"/>
  <c r="S76" i="3"/>
  <c r="T137" i="3"/>
  <c r="M76" i="3"/>
  <c r="N137" i="3"/>
  <c r="I75" i="3"/>
  <c r="J136" i="3"/>
  <c r="K76" i="3"/>
  <c r="L137" i="3"/>
  <c r="G75" i="3"/>
  <c r="H136" i="3"/>
  <c r="D76" i="3"/>
  <c r="E137" i="3"/>
  <c r="O76" i="3"/>
  <c r="P137" i="3"/>
  <c r="U76" i="3"/>
  <c r="V137" i="3"/>
  <c r="AB18" i="3"/>
  <c r="AD18" i="3"/>
  <c r="X18" i="3"/>
  <c r="AF18" i="3"/>
  <c r="Z18" i="3"/>
  <c r="R18" i="3"/>
  <c r="L18" i="3"/>
  <c r="V18" i="3"/>
  <c r="T18" i="3"/>
  <c r="J18" i="3"/>
  <c r="E6" i="2"/>
  <c r="C18" i="3"/>
  <c r="I17" i="3"/>
  <c r="O17" i="3" s="1"/>
  <c r="K17" i="3"/>
  <c r="M17" i="3"/>
  <c r="A156" i="3" l="1"/>
  <c r="A95" i="3"/>
  <c r="G11" i="2"/>
  <c r="A37" i="3"/>
  <c r="Z75" i="3"/>
  <c r="AB75" i="3" s="1"/>
  <c r="AA136" i="3"/>
  <c r="AC136" i="3" s="1"/>
  <c r="V77" i="3"/>
  <c r="W138" i="3"/>
  <c r="B77" i="3"/>
  <c r="C138" i="3"/>
  <c r="L77" i="3"/>
  <c r="M138" i="3"/>
  <c r="T77" i="3"/>
  <c r="U138" i="3"/>
  <c r="R77" i="3"/>
  <c r="S138" i="3"/>
  <c r="E76" i="3"/>
  <c r="F137" i="3"/>
  <c r="N77" i="3"/>
  <c r="O138" i="3"/>
  <c r="C76" i="3"/>
  <c r="D137" i="3"/>
  <c r="D77" i="3"/>
  <c r="E138" i="3"/>
  <c r="X77" i="3"/>
  <c r="Y138" i="3"/>
  <c r="P77" i="3"/>
  <c r="Q138" i="3"/>
  <c r="G76" i="3"/>
  <c r="H137" i="3"/>
  <c r="J77" i="3"/>
  <c r="K138" i="3"/>
  <c r="Q17" i="3"/>
  <c r="J137" i="3" s="1"/>
  <c r="G18" i="3"/>
  <c r="F18" i="3"/>
  <c r="F6" i="2"/>
  <c r="B19" i="3"/>
  <c r="E19" i="3" s="1"/>
  <c r="H17" i="3"/>
  <c r="G12" i="2" l="1"/>
  <c r="A38" i="3"/>
  <c r="A157" i="3"/>
  <c r="A96" i="3"/>
  <c r="N17" i="3"/>
  <c r="P17" i="3"/>
  <c r="T19" i="3"/>
  <c r="X19" i="3"/>
  <c r="V19" i="3"/>
  <c r="AB19" i="3"/>
  <c r="AF19" i="3"/>
  <c r="Z19" i="3"/>
  <c r="AD19" i="3"/>
  <c r="R19" i="3"/>
  <c r="L19" i="3"/>
  <c r="N19" i="3"/>
  <c r="J19" i="3"/>
  <c r="AE18" i="3"/>
  <c r="W18" i="3"/>
  <c r="U18" i="3"/>
  <c r="AA18" i="3"/>
  <c r="AG18" i="3"/>
  <c r="O18" i="3"/>
  <c r="K18" i="3"/>
  <c r="S18" i="3"/>
  <c r="M18" i="3"/>
  <c r="Y18" i="3"/>
  <c r="AC18" i="3"/>
  <c r="I76" i="3"/>
  <c r="I18" i="3"/>
  <c r="Q18" i="3" s="1"/>
  <c r="E7" i="2"/>
  <c r="C19" i="3"/>
  <c r="A97" i="3" l="1"/>
  <c r="A158" i="3"/>
  <c r="G13" i="2"/>
  <c r="A39" i="3"/>
  <c r="H18" i="3"/>
  <c r="I77" i="3"/>
  <c r="J138" i="3"/>
  <c r="P78" i="3"/>
  <c r="Q139" i="3"/>
  <c r="K77" i="3"/>
  <c r="L138" i="3"/>
  <c r="N78" i="3"/>
  <c r="O139" i="3"/>
  <c r="F78" i="3"/>
  <c r="G139" i="3"/>
  <c r="D78" i="3"/>
  <c r="E139" i="3"/>
  <c r="L78" i="3"/>
  <c r="M139" i="3"/>
  <c r="W77" i="3"/>
  <c r="X138" i="3"/>
  <c r="J78" i="3"/>
  <c r="K139" i="3"/>
  <c r="H76" i="3"/>
  <c r="I137" i="3"/>
  <c r="E77" i="3"/>
  <c r="F138" i="3"/>
  <c r="G77" i="3"/>
  <c r="H138" i="3"/>
  <c r="S77" i="3"/>
  <c r="T138" i="3"/>
  <c r="V78" i="3"/>
  <c r="W139" i="3"/>
  <c r="F76" i="3"/>
  <c r="G137" i="3"/>
  <c r="T78" i="3"/>
  <c r="U139" i="3"/>
  <c r="B78" i="3"/>
  <c r="C139" i="3"/>
  <c r="C77" i="3"/>
  <c r="D138" i="3"/>
  <c r="Y77" i="3"/>
  <c r="Z138" i="3"/>
  <c r="U77" i="3"/>
  <c r="V138" i="3"/>
  <c r="Q77" i="3"/>
  <c r="R138" i="3"/>
  <c r="M77" i="3"/>
  <c r="N138" i="3"/>
  <c r="R78" i="3"/>
  <c r="S139" i="3"/>
  <c r="O77" i="3"/>
  <c r="P138" i="3"/>
  <c r="X78" i="3"/>
  <c r="Y139" i="3"/>
  <c r="F7" i="2"/>
  <c r="B20" i="3"/>
  <c r="E20" i="3" s="1"/>
  <c r="F19" i="3"/>
  <c r="G19" i="3"/>
  <c r="AA137" i="3" l="1"/>
  <c r="AC137" i="3" s="1"/>
  <c r="A159" i="3"/>
  <c r="A98" i="3"/>
  <c r="G14" i="2"/>
  <c r="A40" i="3"/>
  <c r="Z76" i="3"/>
  <c r="AB76" i="3" s="1"/>
  <c r="P18" i="3"/>
  <c r="N18" i="3"/>
  <c r="AD20" i="3"/>
  <c r="X20" i="3"/>
  <c r="AF20" i="3"/>
  <c r="Z20" i="3"/>
  <c r="AB20" i="3"/>
  <c r="T20" i="3"/>
  <c r="J20" i="3"/>
  <c r="R20" i="3"/>
  <c r="L20" i="3"/>
  <c r="V20" i="3"/>
  <c r="N20" i="3"/>
  <c r="Y19" i="3"/>
  <c r="AG19" i="3"/>
  <c r="AA19" i="3"/>
  <c r="AC19" i="3"/>
  <c r="W19" i="3"/>
  <c r="AE19" i="3"/>
  <c r="O19" i="3"/>
  <c r="S19" i="3"/>
  <c r="M19" i="3"/>
  <c r="U19" i="3"/>
  <c r="K19" i="3"/>
  <c r="I19" i="3"/>
  <c r="H19" i="3" s="1"/>
  <c r="P19" i="3" s="1"/>
  <c r="E8" i="2"/>
  <c r="C20" i="3"/>
  <c r="G15" i="2" l="1"/>
  <c r="A41" i="3"/>
  <c r="A99" i="3"/>
  <c r="A160" i="3"/>
  <c r="F77" i="3"/>
  <c r="G138" i="3"/>
  <c r="I138" i="3"/>
  <c r="H77" i="3"/>
  <c r="X79" i="3"/>
  <c r="Y140" i="3"/>
  <c r="E78" i="3"/>
  <c r="F139" i="3"/>
  <c r="P79" i="3"/>
  <c r="Q140" i="3"/>
  <c r="R79" i="3"/>
  <c r="S140" i="3"/>
  <c r="D79" i="3"/>
  <c r="E140" i="3"/>
  <c r="V79" i="3"/>
  <c r="W140" i="3"/>
  <c r="N79" i="3"/>
  <c r="O140" i="3"/>
  <c r="J79" i="3"/>
  <c r="K140" i="3"/>
  <c r="K78" i="3"/>
  <c r="L139" i="3"/>
  <c r="H78" i="3"/>
  <c r="I139" i="3"/>
  <c r="U78" i="3"/>
  <c r="V139" i="3"/>
  <c r="B79" i="3"/>
  <c r="C140" i="3"/>
  <c r="F79" i="3"/>
  <c r="G140" i="3"/>
  <c r="Q78" i="3"/>
  <c r="R139" i="3"/>
  <c r="G78" i="3"/>
  <c r="H139" i="3"/>
  <c r="W78" i="3"/>
  <c r="X139" i="3"/>
  <c r="O78" i="3"/>
  <c r="P139" i="3"/>
  <c r="C78" i="3"/>
  <c r="D139" i="3"/>
  <c r="S78" i="3"/>
  <c r="T139" i="3"/>
  <c r="L79" i="3"/>
  <c r="M140" i="3"/>
  <c r="M78" i="3"/>
  <c r="N139" i="3"/>
  <c r="Y78" i="3"/>
  <c r="Z139" i="3"/>
  <c r="T79" i="3"/>
  <c r="U140" i="3"/>
  <c r="Q19" i="3"/>
  <c r="F8" i="2"/>
  <c r="B21" i="3"/>
  <c r="E21" i="3" s="1"/>
  <c r="F20" i="3"/>
  <c r="G20" i="3"/>
  <c r="Z77" i="3" l="1"/>
  <c r="AB77" i="3" s="1"/>
  <c r="AA138" i="3"/>
  <c r="AC138" i="3" s="1"/>
  <c r="A100" i="3"/>
  <c r="A161" i="3"/>
  <c r="G16" i="2"/>
  <c r="A42" i="3"/>
  <c r="I78" i="3"/>
  <c r="Z78" i="3" s="1"/>
  <c r="AB78" i="3" s="1"/>
  <c r="J139" i="3"/>
  <c r="AA139" i="3" s="1"/>
  <c r="Y20" i="3"/>
  <c r="AC20" i="3"/>
  <c r="AG20" i="3"/>
  <c r="U20" i="3"/>
  <c r="W20" i="3"/>
  <c r="O20" i="3"/>
  <c r="K20" i="3"/>
  <c r="AA20" i="3"/>
  <c r="AE20" i="3"/>
  <c r="S20" i="3"/>
  <c r="M20" i="3"/>
  <c r="AD21" i="3"/>
  <c r="T21" i="3"/>
  <c r="V21" i="3"/>
  <c r="Z21" i="3"/>
  <c r="R21" i="3"/>
  <c r="L21" i="3"/>
  <c r="X21" i="3"/>
  <c r="AB21" i="3"/>
  <c r="N21" i="3"/>
  <c r="AF21" i="3"/>
  <c r="J21" i="3"/>
  <c r="H20" i="3"/>
  <c r="P20" i="3" s="1"/>
  <c r="I20" i="3"/>
  <c r="Q20" i="3" s="1"/>
  <c r="E9" i="2"/>
  <c r="C21" i="3"/>
  <c r="G17" i="2" l="1"/>
  <c r="A43" i="3"/>
  <c r="A101" i="3"/>
  <c r="A162" i="3"/>
  <c r="AC139" i="3"/>
  <c r="U79" i="3"/>
  <c r="V140" i="3"/>
  <c r="Q79" i="3"/>
  <c r="R140" i="3"/>
  <c r="E79" i="3"/>
  <c r="F140" i="3"/>
  <c r="K79" i="3"/>
  <c r="L140" i="3"/>
  <c r="S79" i="3"/>
  <c r="T140" i="3"/>
  <c r="P80" i="3"/>
  <c r="Q141" i="3"/>
  <c r="H79" i="3"/>
  <c r="I140" i="3"/>
  <c r="C79" i="3"/>
  <c r="D140" i="3"/>
  <c r="Y79" i="3"/>
  <c r="Z140" i="3"/>
  <c r="W79" i="3"/>
  <c r="X140" i="3"/>
  <c r="N80" i="3"/>
  <c r="O141" i="3"/>
  <c r="T80" i="3"/>
  <c r="U141" i="3"/>
  <c r="I79" i="3"/>
  <c r="J140" i="3"/>
  <c r="R80" i="3"/>
  <c r="S141" i="3"/>
  <c r="X80" i="3"/>
  <c r="Y141" i="3"/>
  <c r="O79" i="3"/>
  <c r="P140" i="3"/>
  <c r="D80" i="3"/>
  <c r="E141" i="3"/>
  <c r="J80" i="3"/>
  <c r="K141" i="3"/>
  <c r="B80" i="3"/>
  <c r="C141" i="3"/>
  <c r="G79" i="3"/>
  <c r="H140" i="3"/>
  <c r="L80" i="3"/>
  <c r="M141" i="3"/>
  <c r="F80" i="3"/>
  <c r="G141" i="3"/>
  <c r="V80" i="3"/>
  <c r="W141" i="3"/>
  <c r="M79" i="3"/>
  <c r="N140" i="3"/>
  <c r="F21" i="3"/>
  <c r="G21" i="3"/>
  <c r="F9" i="2"/>
  <c r="B22" i="3"/>
  <c r="E22" i="3" s="1"/>
  <c r="A102" i="3" l="1"/>
  <c r="A163" i="3"/>
  <c r="G18" i="2"/>
  <c r="A44" i="3"/>
  <c r="Z79" i="3"/>
  <c r="AA140" i="3"/>
  <c r="AC140" i="3" s="1"/>
  <c r="AB79" i="3"/>
  <c r="X22" i="3"/>
  <c r="AF22" i="3"/>
  <c r="Z22" i="3"/>
  <c r="AB22" i="3"/>
  <c r="AD22" i="3"/>
  <c r="T22" i="3"/>
  <c r="J22" i="3"/>
  <c r="V22" i="3"/>
  <c r="L22" i="3"/>
  <c r="N22" i="3"/>
  <c r="AA21" i="3"/>
  <c r="AC21" i="3"/>
  <c r="W21" i="3"/>
  <c r="AE21" i="3"/>
  <c r="Y21" i="3"/>
  <c r="AG21" i="3"/>
  <c r="O21" i="3"/>
  <c r="K21" i="3"/>
  <c r="M21" i="3"/>
  <c r="U21" i="3"/>
  <c r="E10" i="2"/>
  <c r="C22" i="3"/>
  <c r="I21" i="3"/>
  <c r="H21" i="3" s="1"/>
  <c r="P21" i="3" s="1"/>
  <c r="S21" i="3" l="1"/>
  <c r="L141" i="3" s="1"/>
  <c r="A45" i="3"/>
  <c r="J5" i="2"/>
  <c r="A164" i="3"/>
  <c r="A103" i="3"/>
  <c r="U80" i="3"/>
  <c r="V141" i="3"/>
  <c r="M80" i="3"/>
  <c r="N141" i="3"/>
  <c r="R81" i="3"/>
  <c r="S142" i="3"/>
  <c r="W80" i="3"/>
  <c r="X141" i="3"/>
  <c r="O80" i="3"/>
  <c r="P141" i="3"/>
  <c r="F81" i="3"/>
  <c r="G142" i="3"/>
  <c r="X81" i="3"/>
  <c r="Y142" i="3"/>
  <c r="T81" i="3"/>
  <c r="U142" i="3"/>
  <c r="G80" i="3"/>
  <c r="H141" i="3"/>
  <c r="D81" i="3"/>
  <c r="E142" i="3"/>
  <c r="P81" i="3"/>
  <c r="Q142" i="3"/>
  <c r="V81" i="3"/>
  <c r="W142" i="3"/>
  <c r="S80" i="3"/>
  <c r="T141" i="3"/>
  <c r="H80" i="3"/>
  <c r="I141" i="3"/>
  <c r="Y80" i="3"/>
  <c r="Z141" i="3"/>
  <c r="N81" i="3"/>
  <c r="O142" i="3"/>
  <c r="L81" i="3"/>
  <c r="M142" i="3"/>
  <c r="E80" i="3"/>
  <c r="F141" i="3"/>
  <c r="C80" i="3"/>
  <c r="D141" i="3"/>
  <c r="Q80" i="3"/>
  <c r="R141" i="3"/>
  <c r="B81" i="3"/>
  <c r="C142" i="3"/>
  <c r="Q21" i="3"/>
  <c r="F22" i="3"/>
  <c r="G22" i="3"/>
  <c r="F10" i="2"/>
  <c r="B23" i="3"/>
  <c r="E23" i="3" s="1"/>
  <c r="K80" i="3" l="1"/>
  <c r="A46" i="3"/>
  <c r="J6" i="2"/>
  <c r="A165" i="3"/>
  <c r="A104" i="3"/>
  <c r="I80" i="3"/>
  <c r="Z80" i="3" s="1"/>
  <c r="AB80" i="3" s="1"/>
  <c r="J141" i="3"/>
  <c r="AA141" i="3" s="1"/>
  <c r="AC141" i="3" s="1"/>
  <c r="X23" i="3"/>
  <c r="AB23" i="3"/>
  <c r="AF23" i="3"/>
  <c r="T23" i="3"/>
  <c r="V23" i="3"/>
  <c r="P23" i="3"/>
  <c r="N23" i="3"/>
  <c r="J23" i="3"/>
  <c r="Z23" i="3"/>
  <c r="AD23" i="3"/>
  <c r="L23" i="3"/>
  <c r="U22" i="3"/>
  <c r="W22" i="3"/>
  <c r="AA22" i="3"/>
  <c r="AE22" i="3"/>
  <c r="Y22" i="3"/>
  <c r="Q22" i="3"/>
  <c r="AC22" i="3"/>
  <c r="AG22" i="3"/>
  <c r="O22" i="3"/>
  <c r="K22" i="3"/>
  <c r="M22" i="3"/>
  <c r="E11" i="2"/>
  <c r="C23" i="3"/>
  <c r="I22" i="3"/>
  <c r="H22" i="3" s="1"/>
  <c r="J7" i="2" l="1"/>
  <c r="A47" i="3"/>
  <c r="A105" i="3"/>
  <c r="A166" i="3"/>
  <c r="X82" i="3"/>
  <c r="Y143" i="3"/>
  <c r="T82" i="3"/>
  <c r="U143" i="3"/>
  <c r="D82" i="3"/>
  <c r="E143" i="3"/>
  <c r="I81" i="3"/>
  <c r="J142" i="3"/>
  <c r="P82" i="3"/>
  <c r="Q143" i="3"/>
  <c r="L82" i="3"/>
  <c r="M143" i="3"/>
  <c r="U81" i="3"/>
  <c r="V142" i="3"/>
  <c r="R82" i="3"/>
  <c r="S143" i="3"/>
  <c r="B82" i="3"/>
  <c r="C143" i="3"/>
  <c r="E81" i="3"/>
  <c r="F142" i="3"/>
  <c r="G81" i="3"/>
  <c r="H142" i="3"/>
  <c r="Y81" i="3"/>
  <c r="Z142" i="3"/>
  <c r="Q81" i="3"/>
  <c r="R142" i="3"/>
  <c r="W81" i="3"/>
  <c r="X142" i="3"/>
  <c r="S22" i="3"/>
  <c r="S81" i="3"/>
  <c r="T142" i="3"/>
  <c r="H82" i="3"/>
  <c r="I143" i="3"/>
  <c r="M81" i="3"/>
  <c r="N142" i="3"/>
  <c r="V82" i="3"/>
  <c r="W143" i="3"/>
  <c r="F82" i="3"/>
  <c r="G143" i="3"/>
  <c r="C81" i="3"/>
  <c r="D142" i="3"/>
  <c r="O81" i="3"/>
  <c r="P142" i="3"/>
  <c r="N82" i="3"/>
  <c r="O143" i="3"/>
  <c r="R22" i="3"/>
  <c r="P22" i="3"/>
  <c r="G23" i="3"/>
  <c r="F23" i="3"/>
  <c r="F11" i="2"/>
  <c r="B24" i="3"/>
  <c r="E24" i="3" s="1"/>
  <c r="A167" i="3" l="1"/>
  <c r="A106" i="3"/>
  <c r="J8" i="2"/>
  <c r="A48" i="3"/>
  <c r="K81" i="3"/>
  <c r="L142" i="3"/>
  <c r="J81" i="3"/>
  <c r="K142" i="3"/>
  <c r="H81" i="3"/>
  <c r="I142" i="3"/>
  <c r="Z24" i="3"/>
  <c r="AB24" i="3"/>
  <c r="AD24" i="3"/>
  <c r="X24" i="3"/>
  <c r="AF24" i="3"/>
  <c r="T24" i="3"/>
  <c r="P24" i="3"/>
  <c r="N24" i="3"/>
  <c r="J24" i="3"/>
  <c r="V24" i="3"/>
  <c r="L24" i="3"/>
  <c r="AC23" i="3"/>
  <c r="W23" i="3"/>
  <c r="AE23" i="3"/>
  <c r="Y23" i="3"/>
  <c r="AG23" i="3"/>
  <c r="AA23" i="3"/>
  <c r="Q23" i="3"/>
  <c r="O23" i="3"/>
  <c r="U23" i="3"/>
  <c r="M23" i="3"/>
  <c r="K23" i="3"/>
  <c r="I23" i="3"/>
  <c r="H23" i="3" s="1"/>
  <c r="R23" i="3" s="1"/>
  <c r="E12" i="2"/>
  <c r="C24" i="3"/>
  <c r="Z81" i="3" l="1"/>
  <c r="AB81" i="3" s="1"/>
  <c r="A107" i="3"/>
  <c r="A168" i="3"/>
  <c r="J9" i="2"/>
  <c r="A49" i="3"/>
  <c r="AA142" i="3"/>
  <c r="AC142" i="3" s="1"/>
  <c r="R83" i="3"/>
  <c r="S144" i="3"/>
  <c r="Y82" i="3"/>
  <c r="Z143" i="3"/>
  <c r="B83" i="3"/>
  <c r="C144" i="3"/>
  <c r="F83" i="3"/>
  <c r="G144" i="3"/>
  <c r="Q82" i="3"/>
  <c r="R143" i="3"/>
  <c r="C82" i="3"/>
  <c r="D143" i="3"/>
  <c r="O82" i="3"/>
  <c r="P143" i="3"/>
  <c r="X83" i="3"/>
  <c r="Y144" i="3"/>
  <c r="S82" i="3"/>
  <c r="T143" i="3"/>
  <c r="J82" i="3"/>
  <c r="K143" i="3"/>
  <c r="L83" i="3"/>
  <c r="M144" i="3"/>
  <c r="P83" i="3"/>
  <c r="Q144" i="3"/>
  <c r="H83" i="3"/>
  <c r="I144" i="3"/>
  <c r="W82" i="3"/>
  <c r="X143" i="3"/>
  <c r="M82" i="3"/>
  <c r="N143" i="3"/>
  <c r="D83" i="3"/>
  <c r="E144" i="3"/>
  <c r="V83" i="3"/>
  <c r="W144" i="3"/>
  <c r="E82" i="3"/>
  <c r="F143" i="3"/>
  <c r="U82" i="3"/>
  <c r="V143" i="3"/>
  <c r="G82" i="3"/>
  <c r="H143" i="3"/>
  <c r="I82" i="3"/>
  <c r="J143" i="3"/>
  <c r="N83" i="3"/>
  <c r="O144" i="3"/>
  <c r="T83" i="3"/>
  <c r="U144" i="3"/>
  <c r="S23" i="3"/>
  <c r="F12" i="2"/>
  <c r="B25" i="3"/>
  <c r="E25" i="3" s="1"/>
  <c r="F24" i="3"/>
  <c r="G24" i="3"/>
  <c r="J10" i="2" l="1"/>
  <c r="A50" i="3"/>
  <c r="A108" i="3"/>
  <c r="A169" i="3"/>
  <c r="K82" i="3"/>
  <c r="Z82" i="3" s="1"/>
  <c r="AB82" i="3" s="1"/>
  <c r="L143" i="3"/>
  <c r="AA143" i="3" s="1"/>
  <c r="AC143" i="3" s="1"/>
  <c r="AC24" i="3"/>
  <c r="AG24" i="3"/>
  <c r="U24" i="3"/>
  <c r="Y24" i="3"/>
  <c r="AE24" i="3"/>
  <c r="M24" i="3"/>
  <c r="Q24" i="3"/>
  <c r="W24" i="3"/>
  <c r="AA24" i="3"/>
  <c r="O24" i="3"/>
  <c r="K24" i="3"/>
  <c r="V25" i="3"/>
  <c r="Z25" i="3"/>
  <c r="AD25" i="3"/>
  <c r="T25" i="3"/>
  <c r="X25" i="3"/>
  <c r="L25" i="3"/>
  <c r="AB25" i="3"/>
  <c r="AF25" i="3"/>
  <c r="P25" i="3"/>
  <c r="N25" i="3"/>
  <c r="J25" i="3"/>
  <c r="I24" i="3"/>
  <c r="S24" i="3" s="1"/>
  <c r="H24" i="3"/>
  <c r="R24" i="3" s="1"/>
  <c r="E13" i="2"/>
  <c r="C25" i="3"/>
  <c r="A109" i="3" l="1"/>
  <c r="A170" i="3"/>
  <c r="J11" i="2"/>
  <c r="A51" i="3"/>
  <c r="Q83" i="3"/>
  <c r="R144" i="3"/>
  <c r="Y83" i="3"/>
  <c r="Z144" i="3"/>
  <c r="C83" i="3"/>
  <c r="D144" i="3"/>
  <c r="S83" i="3"/>
  <c r="T144" i="3"/>
  <c r="U83" i="3"/>
  <c r="V144" i="3"/>
  <c r="H84" i="3"/>
  <c r="I145" i="3"/>
  <c r="G83" i="3"/>
  <c r="H144" i="3"/>
  <c r="O83" i="3"/>
  <c r="P144" i="3"/>
  <c r="M83" i="3"/>
  <c r="N144" i="3"/>
  <c r="K83" i="3"/>
  <c r="L144" i="3"/>
  <c r="N84" i="3"/>
  <c r="O145" i="3"/>
  <c r="J83" i="3"/>
  <c r="K144" i="3"/>
  <c r="L84" i="3"/>
  <c r="M145" i="3"/>
  <c r="E83" i="3"/>
  <c r="F144" i="3"/>
  <c r="X84" i="3"/>
  <c r="Y145" i="3"/>
  <c r="T84" i="3"/>
  <c r="U145" i="3"/>
  <c r="D84" i="3"/>
  <c r="E145" i="3"/>
  <c r="P84" i="3"/>
  <c r="Q145" i="3"/>
  <c r="I83" i="3"/>
  <c r="J144" i="3"/>
  <c r="B84" i="3"/>
  <c r="C145" i="3"/>
  <c r="V84" i="3"/>
  <c r="W145" i="3"/>
  <c r="F84" i="3"/>
  <c r="G145" i="3"/>
  <c r="R84" i="3"/>
  <c r="S145" i="3"/>
  <c r="W83" i="3"/>
  <c r="X144" i="3"/>
  <c r="F13" i="2"/>
  <c r="B26" i="3"/>
  <c r="E26" i="3" s="1"/>
  <c r="G25" i="3"/>
  <c r="F25" i="3"/>
  <c r="J12" i="2" l="1"/>
  <c r="A52" i="3"/>
  <c r="A110" i="3"/>
  <c r="A171" i="3"/>
  <c r="AA144" i="3"/>
  <c r="AC144" i="3" s="1"/>
  <c r="Z83" i="3"/>
  <c r="AB83" i="3" s="1"/>
  <c r="AB26" i="3"/>
  <c r="AD26" i="3"/>
  <c r="X26" i="3"/>
  <c r="AF26" i="3"/>
  <c r="Z26" i="3"/>
  <c r="L26" i="3"/>
  <c r="P26" i="3"/>
  <c r="N26" i="3"/>
  <c r="J26" i="3"/>
  <c r="V26" i="3"/>
  <c r="W25" i="3"/>
  <c r="AE25" i="3"/>
  <c r="Y25" i="3"/>
  <c r="AG25" i="3"/>
  <c r="AA25" i="3"/>
  <c r="AC25" i="3"/>
  <c r="K25" i="3"/>
  <c r="M25" i="3"/>
  <c r="Q25" i="3"/>
  <c r="O25" i="3"/>
  <c r="I25" i="3"/>
  <c r="H25" i="3" s="1"/>
  <c r="R25" i="3" s="1"/>
  <c r="E14" i="2"/>
  <c r="C26" i="3"/>
  <c r="A172" i="3" l="1"/>
  <c r="A111" i="3"/>
  <c r="J13" i="2"/>
  <c r="A53" i="3"/>
  <c r="H85" i="3"/>
  <c r="I146" i="3"/>
  <c r="Y84" i="3"/>
  <c r="Z145" i="3"/>
  <c r="X85" i="3"/>
  <c r="Y146" i="3"/>
  <c r="P85" i="3"/>
  <c r="Q146" i="3"/>
  <c r="D85" i="3"/>
  <c r="E146" i="3"/>
  <c r="W84" i="3"/>
  <c r="X145" i="3"/>
  <c r="V85" i="3"/>
  <c r="W146" i="3"/>
  <c r="S84" i="3"/>
  <c r="T145" i="3"/>
  <c r="Q84" i="3"/>
  <c r="R145" i="3"/>
  <c r="G84" i="3"/>
  <c r="H145" i="3"/>
  <c r="I84" i="3"/>
  <c r="J145" i="3"/>
  <c r="N85" i="3"/>
  <c r="O146" i="3"/>
  <c r="B85" i="3"/>
  <c r="C146" i="3"/>
  <c r="T85" i="3"/>
  <c r="U146" i="3"/>
  <c r="J84" i="3"/>
  <c r="K145" i="3"/>
  <c r="R85" i="3"/>
  <c r="S146" i="3"/>
  <c r="O84" i="3"/>
  <c r="P145" i="3"/>
  <c r="E84" i="3"/>
  <c r="F145" i="3"/>
  <c r="C84" i="3"/>
  <c r="D145" i="3"/>
  <c r="U84" i="3"/>
  <c r="V145" i="3"/>
  <c r="F85" i="3"/>
  <c r="G146" i="3"/>
  <c r="S25" i="3"/>
  <c r="U25" i="3"/>
  <c r="F26" i="3"/>
  <c r="G26" i="3"/>
  <c r="F14" i="2"/>
  <c r="B27" i="3"/>
  <c r="E27" i="3" s="1"/>
  <c r="J14" i="2" l="1"/>
  <c r="A54" i="3"/>
  <c r="A112" i="3"/>
  <c r="A173" i="3"/>
  <c r="M84" i="3"/>
  <c r="N145" i="3"/>
  <c r="K84" i="3"/>
  <c r="Z84" i="3" s="1"/>
  <c r="L145" i="3"/>
  <c r="AB27" i="3"/>
  <c r="AF27" i="3"/>
  <c r="V27" i="3"/>
  <c r="X27" i="3"/>
  <c r="AD27" i="3"/>
  <c r="J27" i="3"/>
  <c r="R27" i="3"/>
  <c r="L27" i="3"/>
  <c r="P27" i="3"/>
  <c r="N27" i="3"/>
  <c r="Z27" i="3"/>
  <c r="I26" i="3"/>
  <c r="U26" i="3" s="1"/>
  <c r="W26" i="3"/>
  <c r="AA26" i="3"/>
  <c r="AE26" i="3"/>
  <c r="O26" i="3"/>
  <c r="K26" i="3"/>
  <c r="S26" i="3"/>
  <c r="M26" i="3"/>
  <c r="Y26" i="3"/>
  <c r="AC26" i="3"/>
  <c r="Q26" i="3"/>
  <c r="AG26" i="3"/>
  <c r="E15" i="2"/>
  <c r="C27" i="3"/>
  <c r="A113" i="3" l="1"/>
  <c r="A174" i="3"/>
  <c r="J15" i="2"/>
  <c r="A56" i="3" s="1"/>
  <c r="A55" i="3"/>
  <c r="AA145" i="3"/>
  <c r="AC145" i="3" s="1"/>
  <c r="G85" i="3"/>
  <c r="H146" i="3"/>
  <c r="Y85" i="3"/>
  <c r="Z146" i="3"/>
  <c r="S85" i="3"/>
  <c r="T146" i="3"/>
  <c r="T86" i="3"/>
  <c r="U147" i="3"/>
  <c r="U85" i="3"/>
  <c r="V146" i="3"/>
  <c r="V86" i="3"/>
  <c r="W147" i="3"/>
  <c r="M85" i="3"/>
  <c r="N146" i="3"/>
  <c r="P86" i="3"/>
  <c r="Q147" i="3"/>
  <c r="H86" i="3"/>
  <c r="I147" i="3"/>
  <c r="W85" i="3"/>
  <c r="X146" i="3"/>
  <c r="I85" i="3"/>
  <c r="J146" i="3"/>
  <c r="O85" i="3"/>
  <c r="P146" i="3"/>
  <c r="R86" i="3"/>
  <c r="S147" i="3"/>
  <c r="N86" i="3"/>
  <c r="O147" i="3"/>
  <c r="C85" i="3"/>
  <c r="D146" i="3"/>
  <c r="D86" i="3"/>
  <c r="E147" i="3"/>
  <c r="J86" i="3"/>
  <c r="K147" i="3"/>
  <c r="B86" i="3"/>
  <c r="C147" i="3"/>
  <c r="Q85" i="3"/>
  <c r="R146" i="3"/>
  <c r="E85" i="3"/>
  <c r="F146" i="3"/>
  <c r="K85" i="3"/>
  <c r="L146" i="3"/>
  <c r="F86" i="3"/>
  <c r="G147" i="3"/>
  <c r="X86" i="3"/>
  <c r="Y147" i="3"/>
  <c r="AB84" i="3"/>
  <c r="H26" i="3"/>
  <c r="F27" i="3"/>
  <c r="G27" i="3"/>
  <c r="F15" i="2"/>
  <c r="B28" i="3"/>
  <c r="E28" i="3" s="1"/>
  <c r="A115" i="3" l="1"/>
  <c r="A176" i="3"/>
  <c r="A175" i="3"/>
  <c r="A114" i="3"/>
  <c r="R26" i="3"/>
  <c r="T26" i="3"/>
  <c r="Y27" i="3"/>
  <c r="AG27" i="3"/>
  <c r="AA27" i="3"/>
  <c r="AC27" i="3"/>
  <c r="W27" i="3"/>
  <c r="AE27" i="3"/>
  <c r="O27" i="3"/>
  <c r="S27" i="3"/>
  <c r="M27" i="3"/>
  <c r="Q27" i="3"/>
  <c r="K27" i="3"/>
  <c r="AD28" i="3"/>
  <c r="X28" i="3"/>
  <c r="AF28" i="3"/>
  <c r="Z28" i="3"/>
  <c r="AB28" i="3"/>
  <c r="V28" i="3"/>
  <c r="J28" i="3"/>
  <c r="R28" i="3"/>
  <c r="L28" i="3"/>
  <c r="N28" i="3"/>
  <c r="P28" i="3"/>
  <c r="E16" i="2"/>
  <c r="C28" i="3"/>
  <c r="I27" i="3"/>
  <c r="H27" i="3" s="1"/>
  <c r="T27" i="3" s="1"/>
  <c r="V87" i="3" l="1"/>
  <c r="W148" i="3"/>
  <c r="S86" i="3"/>
  <c r="T147" i="3"/>
  <c r="D87" i="3"/>
  <c r="E148" i="3"/>
  <c r="B87" i="3"/>
  <c r="C148" i="3"/>
  <c r="Y86" i="3"/>
  <c r="Z147" i="3"/>
  <c r="F87" i="3"/>
  <c r="G148" i="3"/>
  <c r="L86" i="3"/>
  <c r="M147" i="3"/>
  <c r="E86" i="3"/>
  <c r="F147" i="3"/>
  <c r="Q86" i="3"/>
  <c r="R147" i="3"/>
  <c r="U86" i="3"/>
  <c r="V147" i="3"/>
  <c r="I86" i="3"/>
  <c r="J147" i="3"/>
  <c r="K86" i="3"/>
  <c r="L147" i="3"/>
  <c r="L85" i="3"/>
  <c r="M146" i="3"/>
  <c r="P87" i="3"/>
  <c r="Q148" i="3"/>
  <c r="J87" i="3"/>
  <c r="K148" i="3"/>
  <c r="R87" i="3"/>
  <c r="S148" i="3"/>
  <c r="G86" i="3"/>
  <c r="H147" i="3"/>
  <c r="J85" i="3"/>
  <c r="K146" i="3"/>
  <c r="O86" i="3"/>
  <c r="P147" i="3"/>
  <c r="C86" i="3"/>
  <c r="D147" i="3"/>
  <c r="N87" i="3"/>
  <c r="O148" i="3"/>
  <c r="T87" i="3"/>
  <c r="U148" i="3"/>
  <c r="H87" i="3"/>
  <c r="I148" i="3"/>
  <c r="X87" i="3"/>
  <c r="Y148" i="3"/>
  <c r="W86" i="3"/>
  <c r="X147" i="3"/>
  <c r="U27" i="3"/>
  <c r="F28" i="3"/>
  <c r="G28" i="3"/>
  <c r="F16" i="2"/>
  <c r="B29" i="3"/>
  <c r="E29" i="3" s="1"/>
  <c r="Z85" i="3" l="1"/>
  <c r="AB85" i="3" s="1"/>
  <c r="AA146" i="3"/>
  <c r="AC146" i="3" s="1"/>
  <c r="M86" i="3"/>
  <c r="Z86" i="3" s="1"/>
  <c r="AB86" i="3" s="1"/>
  <c r="N147" i="3"/>
  <c r="AA147" i="3" s="1"/>
  <c r="AC147" i="3" s="1"/>
  <c r="Z29" i="3"/>
  <c r="AD29" i="3"/>
  <c r="V29" i="3"/>
  <c r="X29" i="3"/>
  <c r="AB29" i="3"/>
  <c r="R29" i="3"/>
  <c r="L29" i="3"/>
  <c r="AF29" i="3"/>
  <c r="P29" i="3"/>
  <c r="N29" i="3"/>
  <c r="J29" i="3"/>
  <c r="AG28" i="3"/>
  <c r="Y28" i="3"/>
  <c r="AC28" i="3"/>
  <c r="W28" i="3"/>
  <c r="AA28" i="3"/>
  <c r="AE28" i="3"/>
  <c r="O28" i="3"/>
  <c r="K28" i="3"/>
  <c r="S28" i="3"/>
  <c r="M28" i="3"/>
  <c r="Q28" i="3"/>
  <c r="E17" i="2"/>
  <c r="C29" i="3"/>
  <c r="I28" i="3"/>
  <c r="H28" i="3" s="1"/>
  <c r="T28" i="3" s="1"/>
  <c r="V88" i="3" l="1"/>
  <c r="W149" i="3"/>
  <c r="F88" i="3"/>
  <c r="G149" i="3"/>
  <c r="R88" i="3"/>
  <c r="S149" i="3"/>
  <c r="B88" i="3"/>
  <c r="C149" i="3"/>
  <c r="S87" i="3"/>
  <c r="T148" i="3"/>
  <c r="X88" i="3"/>
  <c r="Y149" i="3"/>
  <c r="G87" i="3"/>
  <c r="H148" i="3"/>
  <c r="W87" i="3"/>
  <c r="X148" i="3"/>
  <c r="D88" i="3"/>
  <c r="E149" i="3"/>
  <c r="N88" i="3"/>
  <c r="O149" i="3"/>
  <c r="H88" i="3"/>
  <c r="I149" i="3"/>
  <c r="U87" i="3"/>
  <c r="V148" i="3"/>
  <c r="J88" i="3"/>
  <c r="K149" i="3"/>
  <c r="L87" i="3"/>
  <c r="M148" i="3"/>
  <c r="O87" i="3"/>
  <c r="P148" i="3"/>
  <c r="C87" i="3"/>
  <c r="D148" i="3"/>
  <c r="I87" i="3"/>
  <c r="J148" i="3"/>
  <c r="E87" i="3"/>
  <c r="F148" i="3"/>
  <c r="Q87" i="3"/>
  <c r="R148" i="3"/>
  <c r="T88" i="3"/>
  <c r="U149" i="3"/>
  <c r="K87" i="3"/>
  <c r="L148" i="3"/>
  <c r="Y87" i="3"/>
  <c r="Z148" i="3"/>
  <c r="P88" i="3"/>
  <c r="Q149" i="3"/>
  <c r="U28" i="3"/>
  <c r="F29" i="3"/>
  <c r="G29" i="3"/>
  <c r="F17" i="2"/>
  <c r="B30" i="3"/>
  <c r="E30" i="3" s="1"/>
  <c r="M87" i="3" l="1"/>
  <c r="Z87" i="3" s="1"/>
  <c r="AB87" i="3" s="1"/>
  <c r="N148" i="3"/>
  <c r="AA148" i="3" s="1"/>
  <c r="AC148" i="3" s="1"/>
  <c r="X30" i="3"/>
  <c r="AF30" i="3"/>
  <c r="Z30" i="3"/>
  <c r="AB30" i="3"/>
  <c r="AD30" i="3"/>
  <c r="N30" i="3"/>
  <c r="J30" i="3"/>
  <c r="P30" i="3"/>
  <c r="R30" i="3"/>
  <c r="L30" i="3"/>
  <c r="AA29" i="3"/>
  <c r="AC29" i="3"/>
  <c r="W29" i="3"/>
  <c r="AE29" i="3"/>
  <c r="Y29" i="3"/>
  <c r="AG29" i="3"/>
  <c r="S29" i="3"/>
  <c r="K29" i="3"/>
  <c r="O29" i="3"/>
  <c r="M29" i="3"/>
  <c r="Q29" i="3"/>
  <c r="E18" i="2"/>
  <c r="C30" i="3"/>
  <c r="I29" i="3"/>
  <c r="H29" i="3" s="1"/>
  <c r="T29" i="3" s="1"/>
  <c r="S88" i="3" l="1"/>
  <c r="T149" i="3"/>
  <c r="X89" i="3"/>
  <c r="Y150" i="3"/>
  <c r="R89" i="3"/>
  <c r="S150" i="3"/>
  <c r="J89" i="3"/>
  <c r="K150" i="3"/>
  <c r="P89" i="3"/>
  <c r="Q150" i="3"/>
  <c r="T89" i="3"/>
  <c r="U150" i="3"/>
  <c r="C88" i="3"/>
  <c r="D149" i="3"/>
  <c r="H89" i="3"/>
  <c r="I150" i="3"/>
  <c r="E88" i="3"/>
  <c r="F149" i="3"/>
  <c r="K88" i="3"/>
  <c r="L149" i="3"/>
  <c r="G88" i="3"/>
  <c r="H149" i="3"/>
  <c r="D89" i="3"/>
  <c r="E150" i="3"/>
  <c r="Y88" i="3"/>
  <c r="Z149" i="3"/>
  <c r="B89" i="3"/>
  <c r="C150" i="3"/>
  <c r="W88" i="3"/>
  <c r="X149" i="3"/>
  <c r="F89" i="3"/>
  <c r="G150" i="3"/>
  <c r="U88" i="3"/>
  <c r="V149" i="3"/>
  <c r="L88" i="3"/>
  <c r="M149" i="3"/>
  <c r="Q88" i="3"/>
  <c r="R149" i="3"/>
  <c r="I88" i="3"/>
  <c r="J149" i="3"/>
  <c r="O88" i="3"/>
  <c r="P149" i="3"/>
  <c r="V89" i="3"/>
  <c r="W150" i="3"/>
  <c r="U29" i="3"/>
  <c r="F30" i="3"/>
  <c r="G30" i="3"/>
  <c r="F18" i="2"/>
  <c r="B31" i="3"/>
  <c r="E31" i="3" s="1"/>
  <c r="M88" i="3" l="1"/>
  <c r="Z88" i="3" s="1"/>
  <c r="AB88" i="3" s="1"/>
  <c r="N149" i="3"/>
  <c r="AA149" i="3" s="1"/>
  <c r="AC149" i="3" s="1"/>
  <c r="AF31" i="3"/>
  <c r="X31" i="3"/>
  <c r="AB31" i="3"/>
  <c r="N31" i="3"/>
  <c r="Z31" i="3"/>
  <c r="AD31" i="3"/>
  <c r="J31" i="3"/>
  <c r="P31" i="3"/>
  <c r="R31" i="3"/>
  <c r="L31" i="3"/>
  <c r="AA30" i="3"/>
  <c r="AE30" i="3"/>
  <c r="AG30" i="3"/>
  <c r="Q30" i="3"/>
  <c r="S30" i="3"/>
  <c r="O30" i="3"/>
  <c r="K30" i="3"/>
  <c r="Y30" i="3"/>
  <c r="M30" i="3"/>
  <c r="AC30" i="3"/>
  <c r="H5" i="2"/>
  <c r="C31" i="3"/>
  <c r="I30" i="3"/>
  <c r="H30" i="3" s="1"/>
  <c r="U30" i="3" l="1"/>
  <c r="T90" i="3"/>
  <c r="U151" i="3"/>
  <c r="P90" i="3"/>
  <c r="Q151" i="3"/>
  <c r="Q89" i="3"/>
  <c r="R150" i="3"/>
  <c r="D90" i="3"/>
  <c r="E151" i="3"/>
  <c r="K89" i="3"/>
  <c r="L150" i="3"/>
  <c r="H90" i="3"/>
  <c r="I151" i="3"/>
  <c r="X90" i="3"/>
  <c r="Y151" i="3"/>
  <c r="S89" i="3"/>
  <c r="T150" i="3"/>
  <c r="J90" i="3"/>
  <c r="K151" i="3"/>
  <c r="I89" i="3"/>
  <c r="J150" i="3"/>
  <c r="B90" i="3"/>
  <c r="C151" i="3"/>
  <c r="V90" i="3"/>
  <c r="W151" i="3"/>
  <c r="U89" i="3"/>
  <c r="V150" i="3"/>
  <c r="W89" i="3"/>
  <c r="X150" i="3"/>
  <c r="R90" i="3"/>
  <c r="S151" i="3"/>
  <c r="C89" i="3"/>
  <c r="D150" i="3"/>
  <c r="G89" i="3"/>
  <c r="H150" i="3"/>
  <c r="Y89" i="3"/>
  <c r="Z150" i="3"/>
  <c r="E89" i="3"/>
  <c r="F150" i="3"/>
  <c r="M89" i="3"/>
  <c r="N150" i="3"/>
  <c r="F90" i="3"/>
  <c r="G151" i="3"/>
  <c r="W30" i="3"/>
  <c r="T30" i="3"/>
  <c r="V30" i="3"/>
  <c r="G31" i="3"/>
  <c r="F31" i="3"/>
  <c r="I5" i="2"/>
  <c r="B32" i="3"/>
  <c r="E32" i="3" s="1"/>
  <c r="O89" i="3" l="1"/>
  <c r="P150" i="3"/>
  <c r="L89" i="3"/>
  <c r="M150" i="3"/>
  <c r="N89" i="3"/>
  <c r="O150" i="3"/>
  <c r="Z89" i="3"/>
  <c r="Z32" i="3"/>
  <c r="AB32" i="3"/>
  <c r="AD32" i="3"/>
  <c r="X32" i="3"/>
  <c r="AF32" i="3"/>
  <c r="L32" i="3"/>
  <c r="N32" i="3"/>
  <c r="J32" i="3"/>
  <c r="T32" i="3"/>
  <c r="P32" i="3"/>
  <c r="R32" i="3"/>
  <c r="AC31" i="3"/>
  <c r="AE31" i="3"/>
  <c r="Y31" i="3"/>
  <c r="AG31" i="3"/>
  <c r="AA31" i="3"/>
  <c r="S31" i="3"/>
  <c r="M31" i="3"/>
  <c r="Q31" i="3"/>
  <c r="U31" i="3"/>
  <c r="O31" i="3"/>
  <c r="K31" i="3"/>
  <c r="I31" i="3"/>
  <c r="W31" i="3" s="1"/>
  <c r="H6" i="2"/>
  <c r="C32" i="3"/>
  <c r="H31" i="3" l="1"/>
  <c r="O90" i="3"/>
  <c r="P151" i="3"/>
  <c r="Q90" i="3"/>
  <c r="R151" i="3"/>
  <c r="D91" i="3"/>
  <c r="E152" i="3"/>
  <c r="C90" i="3"/>
  <c r="D151" i="3"/>
  <c r="X91" i="3"/>
  <c r="Y152" i="3"/>
  <c r="B91" i="3"/>
  <c r="C152" i="3"/>
  <c r="G90" i="3"/>
  <c r="H151" i="3"/>
  <c r="P91" i="3"/>
  <c r="Q152" i="3"/>
  <c r="I90" i="3"/>
  <c r="J151" i="3"/>
  <c r="E90" i="3"/>
  <c r="F151" i="3"/>
  <c r="J91" i="3"/>
  <c r="K152" i="3"/>
  <c r="V91" i="3"/>
  <c r="W152" i="3"/>
  <c r="W90" i="3"/>
  <c r="X151" i="3"/>
  <c r="U90" i="3"/>
  <c r="V151" i="3"/>
  <c r="H91" i="3"/>
  <c r="I152" i="3"/>
  <c r="T91" i="3"/>
  <c r="U152" i="3"/>
  <c r="AA150" i="3"/>
  <c r="AD150" i="3" s="1"/>
  <c r="Y90" i="3"/>
  <c r="Z151" i="3"/>
  <c r="F91" i="3"/>
  <c r="G152" i="3"/>
  <c r="M90" i="3"/>
  <c r="N151" i="3"/>
  <c r="K90" i="3"/>
  <c r="L151" i="3"/>
  <c r="S90" i="3"/>
  <c r="T151" i="3"/>
  <c r="L91" i="3"/>
  <c r="M152" i="3"/>
  <c r="R91" i="3"/>
  <c r="S152" i="3"/>
  <c r="AB89" i="3"/>
  <c r="I6" i="2"/>
  <c r="B33" i="3"/>
  <c r="E33" i="3" s="1"/>
  <c r="F32" i="3"/>
  <c r="G32" i="3"/>
  <c r="V31" i="3" l="1"/>
  <c r="T31" i="3"/>
  <c r="Z33" i="3"/>
  <c r="AD33" i="3"/>
  <c r="T33" i="3"/>
  <c r="AB33" i="3"/>
  <c r="AF33" i="3"/>
  <c r="R33" i="3"/>
  <c r="L33" i="3"/>
  <c r="N33" i="3"/>
  <c r="X33" i="3"/>
  <c r="P33" i="3"/>
  <c r="J33" i="3"/>
  <c r="Y32" i="3"/>
  <c r="U32" i="3"/>
  <c r="AC32" i="3"/>
  <c r="AG32" i="3"/>
  <c r="M32" i="3"/>
  <c r="Q32" i="3"/>
  <c r="S32" i="3"/>
  <c r="AA32" i="3"/>
  <c r="AE32" i="3"/>
  <c r="O32" i="3"/>
  <c r="K32" i="3"/>
  <c r="I32" i="3"/>
  <c r="W32" i="3" s="1"/>
  <c r="H32" i="3"/>
  <c r="V32" i="3" s="1"/>
  <c r="H7" i="2"/>
  <c r="C33" i="3"/>
  <c r="L90" i="3" l="1"/>
  <c r="M151" i="3"/>
  <c r="N90" i="3"/>
  <c r="O151" i="3"/>
  <c r="L92" i="3"/>
  <c r="M153" i="3"/>
  <c r="V92" i="3"/>
  <c r="W153" i="3"/>
  <c r="S91" i="3"/>
  <c r="T152" i="3"/>
  <c r="K91" i="3"/>
  <c r="L152" i="3"/>
  <c r="I91" i="3"/>
  <c r="J152" i="3"/>
  <c r="R92" i="3"/>
  <c r="S153" i="3"/>
  <c r="E91" i="3"/>
  <c r="F152" i="3"/>
  <c r="F92" i="3"/>
  <c r="G153" i="3"/>
  <c r="Q91" i="3"/>
  <c r="R152" i="3"/>
  <c r="O91" i="3"/>
  <c r="P152" i="3"/>
  <c r="D92" i="3"/>
  <c r="E153" i="3"/>
  <c r="W91" i="3"/>
  <c r="X152" i="3"/>
  <c r="B92" i="3"/>
  <c r="C153" i="3"/>
  <c r="N91" i="3"/>
  <c r="O152" i="3"/>
  <c r="J92" i="3"/>
  <c r="K153" i="3"/>
  <c r="T92" i="3"/>
  <c r="U153" i="3"/>
  <c r="H92" i="3"/>
  <c r="I153" i="3"/>
  <c r="P92" i="3"/>
  <c r="Q153" i="3"/>
  <c r="Y91" i="3"/>
  <c r="Z152" i="3"/>
  <c r="C91" i="3"/>
  <c r="D152" i="3"/>
  <c r="U91" i="3"/>
  <c r="V152" i="3"/>
  <c r="G91" i="3"/>
  <c r="H152" i="3"/>
  <c r="M91" i="3"/>
  <c r="N152" i="3"/>
  <c r="X92" i="3"/>
  <c r="Y153" i="3"/>
  <c r="I7" i="2"/>
  <c r="B34" i="3"/>
  <c r="E34" i="3" s="1"/>
  <c r="G33" i="3"/>
  <c r="F33" i="3"/>
  <c r="Z90" i="3" l="1"/>
  <c r="AB90" i="3" s="1"/>
  <c r="AA152" i="3"/>
  <c r="AD152" i="3" s="1"/>
  <c r="Z91" i="3"/>
  <c r="AB91" i="3" s="1"/>
  <c r="AA151" i="3"/>
  <c r="AD151" i="3" s="1"/>
  <c r="AE33" i="3"/>
  <c r="Y33" i="3"/>
  <c r="AG33" i="3"/>
  <c r="AA33" i="3"/>
  <c r="AC33" i="3"/>
  <c r="S33" i="3"/>
  <c r="M33" i="3"/>
  <c r="Q33" i="3"/>
  <c r="U33" i="3"/>
  <c r="O33" i="3"/>
  <c r="K33" i="3"/>
  <c r="AB34" i="3"/>
  <c r="AD34" i="3"/>
  <c r="X34" i="3"/>
  <c r="AF34" i="3"/>
  <c r="Z34" i="3"/>
  <c r="R34" i="3"/>
  <c r="L34" i="3"/>
  <c r="N34" i="3"/>
  <c r="T34" i="3"/>
  <c r="J34" i="3"/>
  <c r="P34" i="3"/>
  <c r="I33" i="3"/>
  <c r="W33" i="3" s="1"/>
  <c r="H33" i="3"/>
  <c r="V33" i="3" s="1"/>
  <c r="H8" i="2"/>
  <c r="C34" i="3"/>
  <c r="P93" i="3" l="1"/>
  <c r="Q154" i="3"/>
  <c r="L93" i="3"/>
  <c r="M154" i="3"/>
  <c r="K92" i="3"/>
  <c r="L153" i="3"/>
  <c r="T93" i="3"/>
  <c r="U154" i="3"/>
  <c r="Y92" i="3"/>
  <c r="Z153" i="3"/>
  <c r="V93" i="3"/>
  <c r="W154" i="3"/>
  <c r="G92" i="3"/>
  <c r="H153" i="3"/>
  <c r="Q92" i="3"/>
  <c r="R153" i="3"/>
  <c r="H93" i="3"/>
  <c r="I154" i="3"/>
  <c r="S92" i="3"/>
  <c r="T153" i="3"/>
  <c r="D93" i="3"/>
  <c r="E154" i="3"/>
  <c r="J93" i="3"/>
  <c r="K154" i="3"/>
  <c r="M92" i="3"/>
  <c r="N153" i="3"/>
  <c r="W92" i="3"/>
  <c r="X153" i="3"/>
  <c r="B93" i="3"/>
  <c r="C154" i="3"/>
  <c r="F93" i="3"/>
  <c r="G154" i="3"/>
  <c r="N92" i="3"/>
  <c r="O153" i="3"/>
  <c r="R93" i="3"/>
  <c r="S154" i="3"/>
  <c r="I92" i="3"/>
  <c r="J153" i="3"/>
  <c r="U92" i="3"/>
  <c r="V153" i="3"/>
  <c r="C92" i="3"/>
  <c r="D153" i="3"/>
  <c r="O92" i="3"/>
  <c r="P153" i="3"/>
  <c r="X93" i="3"/>
  <c r="Y154" i="3"/>
  <c r="E92" i="3"/>
  <c r="F153" i="3"/>
  <c r="I8" i="2"/>
  <c r="B35" i="3"/>
  <c r="E35" i="3" s="1"/>
  <c r="G34" i="3"/>
  <c r="F34" i="3"/>
  <c r="Z92" i="3" l="1"/>
  <c r="AC92" i="3" s="1"/>
  <c r="AA153" i="3"/>
  <c r="AD153" i="3" s="1"/>
  <c r="T35" i="3"/>
  <c r="AB35" i="3"/>
  <c r="AF35" i="3"/>
  <c r="P35" i="3"/>
  <c r="R35" i="3"/>
  <c r="L35" i="3"/>
  <c r="Z35" i="3"/>
  <c r="N35" i="3"/>
  <c r="AD35" i="3"/>
  <c r="J35" i="3"/>
  <c r="AE34" i="3"/>
  <c r="U34" i="3"/>
  <c r="AA34" i="3"/>
  <c r="O34" i="3"/>
  <c r="K34" i="3"/>
  <c r="AC34" i="3"/>
  <c r="M34" i="3"/>
  <c r="AG34" i="3"/>
  <c r="S34" i="3"/>
  <c r="Q34" i="3"/>
  <c r="I34" i="3"/>
  <c r="H34" i="3" s="1"/>
  <c r="V34" i="3" s="1"/>
  <c r="H9" i="2"/>
  <c r="C35" i="3"/>
  <c r="X94" i="3" l="1"/>
  <c r="Y155" i="3"/>
  <c r="H94" i="3"/>
  <c r="I155" i="3"/>
  <c r="T94" i="3"/>
  <c r="U155" i="3"/>
  <c r="I93" i="3"/>
  <c r="J154" i="3"/>
  <c r="B94" i="3"/>
  <c r="C155" i="3"/>
  <c r="E93" i="3"/>
  <c r="F154" i="3"/>
  <c r="V94" i="3"/>
  <c r="W155" i="3"/>
  <c r="L94" i="3"/>
  <c r="M155" i="3"/>
  <c r="J94" i="3"/>
  <c r="K155" i="3"/>
  <c r="W93" i="3"/>
  <c r="X154" i="3"/>
  <c r="F94" i="3"/>
  <c r="G155" i="3"/>
  <c r="N93" i="3"/>
  <c r="O154" i="3"/>
  <c r="M93" i="3"/>
  <c r="N154" i="3"/>
  <c r="Y93" i="3"/>
  <c r="Z154" i="3"/>
  <c r="U93" i="3"/>
  <c r="V154" i="3"/>
  <c r="C93" i="3"/>
  <c r="D154" i="3"/>
  <c r="R94" i="3"/>
  <c r="S155" i="3"/>
  <c r="S93" i="3"/>
  <c r="T154" i="3"/>
  <c r="K93" i="3"/>
  <c r="L154" i="3"/>
  <c r="G93" i="3"/>
  <c r="H154" i="3"/>
  <c r="D94" i="3"/>
  <c r="E155" i="3"/>
  <c r="W34" i="3"/>
  <c r="Y34" i="3"/>
  <c r="I9" i="2"/>
  <c r="B36" i="3"/>
  <c r="E36" i="3" s="1"/>
  <c r="F35" i="3"/>
  <c r="G35" i="3"/>
  <c r="Q93" i="3" l="1"/>
  <c r="R154" i="3"/>
  <c r="O93" i="3"/>
  <c r="P154" i="3"/>
  <c r="AG35" i="3"/>
  <c r="AA35" i="3"/>
  <c r="AC35" i="3"/>
  <c r="W35" i="3"/>
  <c r="AE35" i="3"/>
  <c r="S35" i="3"/>
  <c r="O35" i="3"/>
  <c r="M35" i="3"/>
  <c r="U35" i="3"/>
  <c r="Q35" i="3"/>
  <c r="K35" i="3"/>
  <c r="AD36" i="3"/>
  <c r="AF36" i="3"/>
  <c r="Z36" i="3"/>
  <c r="AB36" i="3"/>
  <c r="J36" i="3"/>
  <c r="P36" i="3"/>
  <c r="R36" i="3"/>
  <c r="L36" i="3"/>
  <c r="V36" i="3"/>
  <c r="N36" i="3"/>
  <c r="T36" i="3"/>
  <c r="I35" i="3"/>
  <c r="Y35" i="3" s="1"/>
  <c r="H10" i="2"/>
  <c r="C36" i="3"/>
  <c r="AA154" i="3" l="1"/>
  <c r="AD154" i="3" s="1"/>
  <c r="Z93" i="3"/>
  <c r="AC93" i="3" s="1"/>
  <c r="Y94" i="3"/>
  <c r="Z155" i="3"/>
  <c r="J95" i="3"/>
  <c r="K156" i="3"/>
  <c r="U94" i="3"/>
  <c r="V155" i="3"/>
  <c r="S94" i="3"/>
  <c r="T155" i="3"/>
  <c r="M94" i="3"/>
  <c r="N155" i="3"/>
  <c r="B95" i="3"/>
  <c r="C156" i="3"/>
  <c r="G94" i="3"/>
  <c r="H155" i="3"/>
  <c r="R95" i="3"/>
  <c r="S156" i="3"/>
  <c r="K94" i="3"/>
  <c r="L155" i="3"/>
  <c r="D95" i="3"/>
  <c r="E156" i="3"/>
  <c r="Q94" i="3"/>
  <c r="R155" i="3"/>
  <c r="F95" i="3"/>
  <c r="G156" i="3"/>
  <c r="W94" i="3"/>
  <c r="X155" i="3"/>
  <c r="C94" i="3"/>
  <c r="D155" i="3"/>
  <c r="I94" i="3"/>
  <c r="J155" i="3"/>
  <c r="H95" i="3"/>
  <c r="I156" i="3"/>
  <c r="E94" i="3"/>
  <c r="F155" i="3"/>
  <c r="T95" i="3"/>
  <c r="U156" i="3"/>
  <c r="L95" i="3"/>
  <c r="M156" i="3"/>
  <c r="X95" i="3"/>
  <c r="Y156" i="3"/>
  <c r="N95" i="3"/>
  <c r="O156" i="3"/>
  <c r="V95" i="3"/>
  <c r="W156" i="3"/>
  <c r="O94" i="3"/>
  <c r="P155" i="3"/>
  <c r="H35" i="3"/>
  <c r="I10" i="2"/>
  <c r="B37" i="3"/>
  <c r="E37" i="3" s="1"/>
  <c r="F36" i="3"/>
  <c r="G36" i="3"/>
  <c r="X35" i="3" l="1"/>
  <c r="V35" i="3"/>
  <c r="AD37" i="3"/>
  <c r="T37" i="3"/>
  <c r="V37" i="3"/>
  <c r="Z37" i="3"/>
  <c r="AB37" i="3"/>
  <c r="P37" i="3"/>
  <c r="AF37" i="3"/>
  <c r="R37" i="3"/>
  <c r="L37" i="3"/>
  <c r="N37" i="3"/>
  <c r="J37" i="3"/>
  <c r="AC36" i="3"/>
  <c r="AG36" i="3"/>
  <c r="U36" i="3"/>
  <c r="AE36" i="3"/>
  <c r="O36" i="3"/>
  <c r="K36" i="3"/>
  <c r="M36" i="3"/>
  <c r="S36" i="3"/>
  <c r="W36" i="3"/>
  <c r="Q36" i="3"/>
  <c r="AA36" i="3"/>
  <c r="I36" i="3"/>
  <c r="Y36" i="3" s="1"/>
  <c r="H36" i="3"/>
  <c r="X36" i="3" s="1"/>
  <c r="H11" i="2"/>
  <c r="C37" i="3"/>
  <c r="R96" i="3" l="1"/>
  <c r="S157" i="3"/>
  <c r="I95" i="3"/>
  <c r="J156" i="3"/>
  <c r="N96" i="3"/>
  <c r="O157" i="3"/>
  <c r="H96" i="3"/>
  <c r="I157" i="3"/>
  <c r="O95" i="3"/>
  <c r="P156" i="3"/>
  <c r="E95" i="3"/>
  <c r="F156" i="3"/>
  <c r="F96" i="3"/>
  <c r="G157" i="3"/>
  <c r="L96" i="3"/>
  <c r="M157" i="3"/>
  <c r="S95" i="3"/>
  <c r="T156" i="3"/>
  <c r="T96" i="3"/>
  <c r="U157" i="3"/>
  <c r="B96" i="3"/>
  <c r="C157" i="3"/>
  <c r="C95" i="3"/>
  <c r="D156" i="3"/>
  <c r="D96" i="3"/>
  <c r="E157" i="3"/>
  <c r="V96" i="3"/>
  <c r="W157" i="3"/>
  <c r="Y95" i="3"/>
  <c r="Z156" i="3"/>
  <c r="K95" i="3"/>
  <c r="L156" i="3"/>
  <c r="G95" i="3"/>
  <c r="H156" i="3"/>
  <c r="J96" i="3"/>
  <c r="K157" i="3"/>
  <c r="N94" i="3"/>
  <c r="O155" i="3"/>
  <c r="M95" i="3"/>
  <c r="N156" i="3"/>
  <c r="U95" i="3"/>
  <c r="V156" i="3"/>
  <c r="P95" i="3"/>
  <c r="Q156" i="3"/>
  <c r="Q95" i="3"/>
  <c r="R156" i="3"/>
  <c r="W95" i="3"/>
  <c r="X156" i="3"/>
  <c r="X96" i="3"/>
  <c r="Y157" i="3"/>
  <c r="P94" i="3"/>
  <c r="Q155" i="3"/>
  <c r="I11" i="2"/>
  <c r="B38" i="3"/>
  <c r="E38" i="3" s="1"/>
  <c r="G37" i="3"/>
  <c r="F37" i="3"/>
  <c r="AA155" i="3" l="1"/>
  <c r="AD155" i="3" s="1"/>
  <c r="Z94" i="3"/>
  <c r="AC94" i="3" s="1"/>
  <c r="Z95" i="3"/>
  <c r="AC95" i="3" s="1"/>
  <c r="AA156" i="3"/>
  <c r="AD156" i="3" s="1"/>
  <c r="AF38" i="3"/>
  <c r="Z38" i="3"/>
  <c r="AB38" i="3"/>
  <c r="AD38" i="3"/>
  <c r="T38" i="3"/>
  <c r="J38" i="3"/>
  <c r="P38" i="3"/>
  <c r="V38" i="3"/>
  <c r="R38" i="3"/>
  <c r="N38" i="3"/>
  <c r="L38" i="3"/>
  <c r="AA37" i="3"/>
  <c r="AC37" i="3"/>
  <c r="W37" i="3"/>
  <c r="AE37" i="3"/>
  <c r="AG37" i="3"/>
  <c r="S37" i="3"/>
  <c r="Q37" i="3"/>
  <c r="O37" i="3"/>
  <c r="K37" i="3"/>
  <c r="M37" i="3"/>
  <c r="U37" i="3"/>
  <c r="I37" i="3"/>
  <c r="Y37" i="3" s="1"/>
  <c r="H37" i="3"/>
  <c r="X37" i="3" s="1"/>
  <c r="H12" i="2"/>
  <c r="C38" i="3"/>
  <c r="S96" i="3" l="1"/>
  <c r="T157" i="3"/>
  <c r="E96" i="3"/>
  <c r="F157" i="3"/>
  <c r="R97" i="3"/>
  <c r="S158" i="3"/>
  <c r="U96" i="3"/>
  <c r="V157" i="3"/>
  <c r="T97" i="3"/>
  <c r="U158" i="3"/>
  <c r="J97" i="3"/>
  <c r="K158" i="3"/>
  <c r="X97" i="3"/>
  <c r="Y158" i="3"/>
  <c r="V97" i="3"/>
  <c r="W158" i="3"/>
  <c r="I96" i="3"/>
  <c r="J157" i="3"/>
  <c r="Y96" i="3"/>
  <c r="Z157" i="3"/>
  <c r="N97" i="3"/>
  <c r="O158" i="3"/>
  <c r="C96" i="3"/>
  <c r="D157" i="3"/>
  <c r="D97" i="3"/>
  <c r="E158" i="3"/>
  <c r="F97" i="3"/>
  <c r="G158" i="3"/>
  <c r="K96" i="3"/>
  <c r="L157" i="3"/>
  <c r="Q96" i="3"/>
  <c r="R157" i="3"/>
  <c r="W96" i="3"/>
  <c r="X157" i="3"/>
  <c r="H97" i="3"/>
  <c r="I158" i="3"/>
  <c r="L97" i="3"/>
  <c r="M158" i="3"/>
  <c r="G96" i="3"/>
  <c r="H157" i="3"/>
  <c r="P96" i="3"/>
  <c r="Q157" i="3"/>
  <c r="M96" i="3"/>
  <c r="N157" i="3"/>
  <c r="O96" i="3"/>
  <c r="P157" i="3"/>
  <c r="B97" i="3"/>
  <c r="C158" i="3"/>
  <c r="I12" i="2"/>
  <c r="B39" i="3"/>
  <c r="E39" i="3" s="1"/>
  <c r="G38" i="3"/>
  <c r="F38" i="3"/>
  <c r="Z96" i="3" l="1"/>
  <c r="AC96" i="3" s="1"/>
  <c r="AA157" i="3"/>
  <c r="AD157" i="3" s="1"/>
  <c r="U38" i="3"/>
  <c r="W38" i="3"/>
  <c r="AE38" i="3"/>
  <c r="Q38" i="3"/>
  <c r="O38" i="3"/>
  <c r="K38" i="3"/>
  <c r="AC38" i="3"/>
  <c r="AG38" i="3"/>
  <c r="S38" i="3"/>
  <c r="M38" i="3"/>
  <c r="AB39" i="3"/>
  <c r="AF39" i="3"/>
  <c r="T39" i="3"/>
  <c r="V39" i="3"/>
  <c r="AD39" i="3"/>
  <c r="N39" i="3"/>
  <c r="J39" i="3"/>
  <c r="P39" i="3"/>
  <c r="R39" i="3"/>
  <c r="L39" i="3"/>
  <c r="I38" i="3"/>
  <c r="H38" i="3" s="1"/>
  <c r="X38" i="3" s="1"/>
  <c r="H13" i="2"/>
  <c r="C39" i="3"/>
  <c r="G97" i="3" l="1"/>
  <c r="H158" i="3"/>
  <c r="X98" i="3"/>
  <c r="Y159" i="3"/>
  <c r="C97" i="3"/>
  <c r="D158" i="3"/>
  <c r="L98" i="3"/>
  <c r="M159" i="3"/>
  <c r="T98" i="3"/>
  <c r="U159" i="3"/>
  <c r="E97" i="3"/>
  <c r="F158" i="3"/>
  <c r="O97" i="3"/>
  <c r="P158" i="3"/>
  <c r="N98" i="3"/>
  <c r="O159" i="3"/>
  <c r="D98" i="3"/>
  <c r="E159" i="3"/>
  <c r="W97" i="3"/>
  <c r="X158" i="3"/>
  <c r="B98" i="3"/>
  <c r="C159" i="3"/>
  <c r="K97" i="3"/>
  <c r="L158" i="3"/>
  <c r="M97" i="3"/>
  <c r="N158" i="3"/>
  <c r="I97" i="3"/>
  <c r="J158" i="3"/>
  <c r="F98" i="3"/>
  <c r="G159" i="3"/>
  <c r="Y97" i="3"/>
  <c r="Z158" i="3"/>
  <c r="P97" i="3"/>
  <c r="Q158" i="3"/>
  <c r="J98" i="3"/>
  <c r="K159" i="3"/>
  <c r="H98" i="3"/>
  <c r="I159" i="3"/>
  <c r="V98" i="3"/>
  <c r="W159" i="3"/>
  <c r="U97" i="3"/>
  <c r="V158" i="3"/>
  <c r="Y38" i="3"/>
  <c r="AA38" i="3"/>
  <c r="I13" i="2"/>
  <c r="B40" i="3"/>
  <c r="E40" i="3" s="1"/>
  <c r="G39" i="3"/>
  <c r="F39" i="3"/>
  <c r="S97" i="3" l="1"/>
  <c r="T158" i="3"/>
  <c r="Q97" i="3"/>
  <c r="R158" i="3"/>
  <c r="AA158" i="3" s="1"/>
  <c r="AD158" i="3" s="1"/>
  <c r="AC39" i="3"/>
  <c r="W39" i="3"/>
  <c r="AE39" i="3"/>
  <c r="AG39" i="3"/>
  <c r="S39" i="3"/>
  <c r="U39" i="3"/>
  <c r="Q39" i="3"/>
  <c r="O39" i="3"/>
  <c r="M39" i="3"/>
  <c r="K39" i="3"/>
  <c r="AB40" i="3"/>
  <c r="AD40" i="3"/>
  <c r="X40" i="3"/>
  <c r="AF40" i="3"/>
  <c r="R40" i="3"/>
  <c r="T40" i="3"/>
  <c r="N40" i="3"/>
  <c r="J40" i="3"/>
  <c r="P40" i="3"/>
  <c r="V40" i="3"/>
  <c r="L40" i="3"/>
  <c r="I39" i="3"/>
  <c r="H39" i="3" s="1"/>
  <c r="H14" i="2"/>
  <c r="C40" i="3"/>
  <c r="Z97" i="3" l="1"/>
  <c r="AC97" i="3" s="1"/>
  <c r="Y39" i="3"/>
  <c r="Q98" i="3" s="1"/>
  <c r="F99" i="3"/>
  <c r="G160" i="3"/>
  <c r="U98" i="3"/>
  <c r="V159" i="3"/>
  <c r="O98" i="3"/>
  <c r="P159" i="3"/>
  <c r="L99" i="3"/>
  <c r="M160" i="3"/>
  <c r="I98" i="3"/>
  <c r="J159" i="3"/>
  <c r="P99" i="3"/>
  <c r="Q160" i="3"/>
  <c r="V99" i="3"/>
  <c r="W160" i="3"/>
  <c r="Y98" i="3"/>
  <c r="Z159" i="3"/>
  <c r="X99" i="3"/>
  <c r="Y160" i="3"/>
  <c r="D99" i="3"/>
  <c r="E160" i="3"/>
  <c r="N99" i="3"/>
  <c r="O160" i="3"/>
  <c r="T99" i="3"/>
  <c r="U160" i="3"/>
  <c r="E98" i="3"/>
  <c r="F159" i="3"/>
  <c r="G98" i="3"/>
  <c r="H159" i="3"/>
  <c r="J99" i="3"/>
  <c r="K160" i="3"/>
  <c r="M98" i="3"/>
  <c r="N159" i="3"/>
  <c r="K98" i="3"/>
  <c r="L159" i="3"/>
  <c r="H99" i="3"/>
  <c r="I160" i="3"/>
  <c r="B99" i="3"/>
  <c r="C160" i="3"/>
  <c r="C98" i="3"/>
  <c r="D159" i="3"/>
  <c r="W98" i="3"/>
  <c r="X159" i="3"/>
  <c r="X39" i="3"/>
  <c r="Z39" i="3"/>
  <c r="AA39" i="3"/>
  <c r="I14" i="2"/>
  <c r="B41" i="3"/>
  <c r="E41" i="3" s="1"/>
  <c r="F40" i="3"/>
  <c r="G40" i="3"/>
  <c r="R159" i="3" l="1"/>
  <c r="S98" i="3"/>
  <c r="T159" i="3"/>
  <c r="P98" i="3"/>
  <c r="Q159" i="3"/>
  <c r="R98" i="3"/>
  <c r="S159" i="3"/>
  <c r="AC40" i="3"/>
  <c r="AG40" i="3"/>
  <c r="U40" i="3"/>
  <c r="Y40" i="3"/>
  <c r="S40" i="3"/>
  <c r="M40" i="3"/>
  <c r="W40" i="3"/>
  <c r="Q40" i="3"/>
  <c r="AE40" i="3"/>
  <c r="O40" i="3"/>
  <c r="K40" i="3"/>
  <c r="V41" i="3"/>
  <c r="AD41" i="3"/>
  <c r="T41" i="3"/>
  <c r="R41" i="3"/>
  <c r="L41" i="3"/>
  <c r="N41" i="3"/>
  <c r="X41" i="3"/>
  <c r="AB41" i="3"/>
  <c r="AF41" i="3"/>
  <c r="P41" i="3"/>
  <c r="J41" i="3"/>
  <c r="I40" i="3"/>
  <c r="H40" i="3"/>
  <c r="Z40" i="3" s="1"/>
  <c r="H15" i="2"/>
  <c r="C41" i="3"/>
  <c r="Z98" i="3" l="1"/>
  <c r="AA40" i="3"/>
  <c r="T160" i="3" s="1"/>
  <c r="H4" i="3"/>
  <c r="L100" i="3"/>
  <c r="M161" i="3"/>
  <c r="I99" i="3"/>
  <c r="J160" i="3"/>
  <c r="K99" i="3"/>
  <c r="L160" i="3"/>
  <c r="E99" i="3"/>
  <c r="F160" i="3"/>
  <c r="N100" i="3"/>
  <c r="O161" i="3"/>
  <c r="Q99" i="3"/>
  <c r="R160" i="3"/>
  <c r="R99" i="3"/>
  <c r="S160" i="3"/>
  <c r="J100" i="3"/>
  <c r="K161" i="3"/>
  <c r="V100" i="3"/>
  <c r="W161" i="3"/>
  <c r="T100" i="3"/>
  <c r="U161" i="3"/>
  <c r="C99" i="3"/>
  <c r="D160" i="3"/>
  <c r="M99" i="3"/>
  <c r="N160" i="3"/>
  <c r="D100" i="3"/>
  <c r="E161" i="3"/>
  <c r="O99" i="3"/>
  <c r="P160" i="3"/>
  <c r="H100" i="3"/>
  <c r="I161" i="3"/>
  <c r="P100" i="3"/>
  <c r="Q161" i="3"/>
  <c r="G99" i="3"/>
  <c r="H160" i="3"/>
  <c r="Y99" i="3"/>
  <c r="Z160" i="3"/>
  <c r="AA159" i="3"/>
  <c r="AD159" i="3" s="1"/>
  <c r="B100" i="3"/>
  <c r="C161" i="3"/>
  <c r="X100" i="3"/>
  <c r="Y161" i="3"/>
  <c r="F100" i="3"/>
  <c r="G161" i="3"/>
  <c r="W99" i="3"/>
  <c r="X160" i="3"/>
  <c r="U99" i="3"/>
  <c r="V160" i="3"/>
  <c r="AC98" i="3"/>
  <c r="I15" i="2"/>
  <c r="B42" i="3"/>
  <c r="E42" i="3" s="1"/>
  <c r="F41" i="3"/>
  <c r="G41" i="3"/>
  <c r="S99" i="3" l="1"/>
  <c r="Z99" i="3" s="1"/>
  <c r="AC99" i="3" s="1"/>
  <c r="AF4" i="3"/>
  <c r="X63" i="3" s="1"/>
  <c r="J4" i="3"/>
  <c r="Y124" i="3"/>
  <c r="AA160" i="3"/>
  <c r="AD160" i="3" s="1"/>
  <c r="AB42" i="3"/>
  <c r="X42" i="3"/>
  <c r="AF42" i="3"/>
  <c r="AD42" i="3"/>
  <c r="V42" i="3"/>
  <c r="P42" i="3"/>
  <c r="R42" i="3"/>
  <c r="L42" i="3"/>
  <c r="T42" i="3"/>
  <c r="N42" i="3"/>
  <c r="J42" i="3"/>
  <c r="W41" i="3"/>
  <c r="AE41" i="3"/>
  <c r="Y41" i="3"/>
  <c r="AG41" i="3"/>
  <c r="AC41" i="3"/>
  <c r="S41" i="3"/>
  <c r="O41" i="3"/>
  <c r="U41" i="3"/>
  <c r="M41" i="3"/>
  <c r="Q41" i="3"/>
  <c r="K41" i="3"/>
  <c r="I41" i="3"/>
  <c r="AA41" i="3" s="1"/>
  <c r="H41" i="3"/>
  <c r="Z41" i="3" s="1"/>
  <c r="H16" i="2"/>
  <c r="C42" i="3"/>
  <c r="C124" i="3" l="1"/>
  <c r="AA124" i="3" s="1"/>
  <c r="AC124" i="3" s="1"/>
  <c r="AC178" i="3" s="1"/>
  <c r="J41" i="1" s="1"/>
  <c r="B63" i="3"/>
  <c r="Z63" i="3" s="1"/>
  <c r="AB63" i="3" s="1"/>
  <c r="AB117" i="3" s="1"/>
  <c r="J35" i="1" s="1"/>
  <c r="I100" i="3"/>
  <c r="J161" i="3"/>
  <c r="V101" i="3"/>
  <c r="W162" i="3"/>
  <c r="H101" i="3"/>
  <c r="I162" i="3"/>
  <c r="M100" i="3"/>
  <c r="N161" i="3"/>
  <c r="X101" i="3"/>
  <c r="Y162" i="3"/>
  <c r="Q100" i="3"/>
  <c r="R161" i="3"/>
  <c r="E100" i="3"/>
  <c r="F161" i="3"/>
  <c r="G100" i="3"/>
  <c r="H161" i="3"/>
  <c r="F101" i="3"/>
  <c r="G162" i="3"/>
  <c r="P101" i="3"/>
  <c r="Q162" i="3"/>
  <c r="W100" i="3"/>
  <c r="X161" i="3"/>
  <c r="B101" i="3"/>
  <c r="C162" i="3"/>
  <c r="K100" i="3"/>
  <c r="L161" i="3"/>
  <c r="L101" i="3"/>
  <c r="M162" i="3"/>
  <c r="T101" i="3"/>
  <c r="U162" i="3"/>
  <c r="C100" i="3"/>
  <c r="D161" i="3"/>
  <c r="O100" i="3"/>
  <c r="P161" i="3"/>
  <c r="R100" i="3"/>
  <c r="S161" i="3"/>
  <c r="U100" i="3"/>
  <c r="V161" i="3"/>
  <c r="D101" i="3"/>
  <c r="E162" i="3"/>
  <c r="N101" i="3"/>
  <c r="O162" i="3"/>
  <c r="S100" i="3"/>
  <c r="T161" i="3"/>
  <c r="Y100" i="3"/>
  <c r="Z161" i="3"/>
  <c r="J101" i="3"/>
  <c r="K162" i="3"/>
  <c r="F42" i="3"/>
  <c r="G42" i="3"/>
  <c r="I16" i="2"/>
  <c r="B43" i="3"/>
  <c r="E43" i="3" s="1"/>
  <c r="Z100" i="3" l="1"/>
  <c r="AC100" i="3" s="1"/>
  <c r="AA161" i="3"/>
  <c r="AD161" i="3" s="1"/>
  <c r="W42" i="3"/>
  <c r="U42" i="3"/>
  <c r="AG42" i="3"/>
  <c r="AC42" i="3"/>
  <c r="S42" i="3"/>
  <c r="O42" i="3"/>
  <c r="K42" i="3"/>
  <c r="AE42" i="3"/>
  <c r="M42" i="3"/>
  <c r="Q42" i="3"/>
  <c r="Y42" i="3"/>
  <c r="X43" i="3"/>
  <c r="T43" i="3"/>
  <c r="V43" i="3"/>
  <c r="AD43" i="3"/>
  <c r="AF43" i="3"/>
  <c r="P43" i="3"/>
  <c r="R43" i="3"/>
  <c r="L43" i="3"/>
  <c r="N43" i="3"/>
  <c r="J43" i="3"/>
  <c r="H17" i="2"/>
  <c r="C43" i="3"/>
  <c r="I42" i="3"/>
  <c r="H42" i="3" s="1"/>
  <c r="Z42" i="3" s="1"/>
  <c r="N102" i="3" l="1"/>
  <c r="O163" i="3"/>
  <c r="K101" i="3"/>
  <c r="L162" i="3"/>
  <c r="D102" i="3"/>
  <c r="E163" i="3"/>
  <c r="Y101" i="3"/>
  <c r="Z162" i="3"/>
  <c r="F102" i="3"/>
  <c r="G163" i="3"/>
  <c r="J102" i="3"/>
  <c r="K163" i="3"/>
  <c r="I101" i="3"/>
  <c r="J162" i="3"/>
  <c r="M101" i="3"/>
  <c r="N162" i="3"/>
  <c r="G101" i="3"/>
  <c r="H162" i="3"/>
  <c r="Q101" i="3"/>
  <c r="R162" i="3"/>
  <c r="E101" i="3"/>
  <c r="F162" i="3"/>
  <c r="O101" i="3"/>
  <c r="P162" i="3"/>
  <c r="B102" i="3"/>
  <c r="C163" i="3"/>
  <c r="U101" i="3"/>
  <c r="V162" i="3"/>
  <c r="H102" i="3"/>
  <c r="I163" i="3"/>
  <c r="X102" i="3"/>
  <c r="Y163" i="3"/>
  <c r="W101" i="3"/>
  <c r="X162" i="3"/>
  <c r="L102" i="3"/>
  <c r="M163" i="3"/>
  <c r="P102" i="3"/>
  <c r="Q163" i="3"/>
  <c r="R101" i="3"/>
  <c r="S162" i="3"/>
  <c r="V102" i="3"/>
  <c r="W163" i="3"/>
  <c r="C101" i="3"/>
  <c r="D162" i="3"/>
  <c r="AA42" i="3"/>
  <c r="F43" i="3"/>
  <c r="G43" i="3"/>
  <c r="I17" i="2"/>
  <c r="B44" i="3"/>
  <c r="E44" i="3" s="1"/>
  <c r="S101" i="3" l="1"/>
  <c r="Z101" i="3" s="1"/>
  <c r="T162" i="3"/>
  <c r="AA162" i="3" s="1"/>
  <c r="AD162" i="3" s="1"/>
  <c r="X44" i="3"/>
  <c r="AF44" i="3"/>
  <c r="AD44" i="3"/>
  <c r="V44" i="3"/>
  <c r="J44" i="3"/>
  <c r="P44" i="3"/>
  <c r="T44" i="3"/>
  <c r="R44" i="3"/>
  <c r="L44" i="3"/>
  <c r="N44" i="3"/>
  <c r="Y43" i="3"/>
  <c r="AG43" i="3"/>
  <c r="S43" i="3"/>
  <c r="U43" i="3"/>
  <c r="O43" i="3"/>
  <c r="W43" i="3"/>
  <c r="M43" i="3"/>
  <c r="AE43" i="3"/>
  <c r="Q43" i="3"/>
  <c r="K43" i="3"/>
  <c r="H18" i="2"/>
  <c r="C44" i="3"/>
  <c r="I43" i="3"/>
  <c r="H43" i="3" s="1"/>
  <c r="AC43" i="3" l="1"/>
  <c r="V163" i="3" s="1"/>
  <c r="Q102" i="3"/>
  <c r="R163" i="3"/>
  <c r="F103" i="3"/>
  <c r="G164" i="3"/>
  <c r="X103" i="3"/>
  <c r="Y164" i="3"/>
  <c r="E102" i="3"/>
  <c r="F163" i="3"/>
  <c r="G102" i="3"/>
  <c r="H163" i="3"/>
  <c r="P103" i="3"/>
  <c r="Q164" i="3"/>
  <c r="N103" i="3"/>
  <c r="O164" i="3"/>
  <c r="M102" i="3"/>
  <c r="N163" i="3"/>
  <c r="O102" i="3"/>
  <c r="P163" i="3"/>
  <c r="W102" i="3"/>
  <c r="X163" i="3"/>
  <c r="V103" i="3"/>
  <c r="W164" i="3"/>
  <c r="D103" i="3"/>
  <c r="E164" i="3"/>
  <c r="J103" i="3"/>
  <c r="K164" i="3"/>
  <c r="K102" i="3"/>
  <c r="L163" i="3"/>
  <c r="C102" i="3"/>
  <c r="D163" i="3"/>
  <c r="H103" i="3"/>
  <c r="I164" i="3"/>
  <c r="Y102" i="3"/>
  <c r="Z163" i="3"/>
  <c r="L103" i="3"/>
  <c r="M164" i="3"/>
  <c r="AA43" i="3"/>
  <c r="I102" i="3"/>
  <c r="J163" i="3"/>
  <c r="B103" i="3"/>
  <c r="C164" i="3"/>
  <c r="AC101" i="3"/>
  <c r="Z43" i="3"/>
  <c r="AB43" i="3"/>
  <c r="F44" i="3"/>
  <c r="G44" i="3"/>
  <c r="I18" i="2"/>
  <c r="B45" i="3"/>
  <c r="E45" i="3" s="1"/>
  <c r="U102" i="3" l="1"/>
  <c r="R102" i="3"/>
  <c r="S163" i="3"/>
  <c r="T102" i="3"/>
  <c r="U163" i="3"/>
  <c r="S102" i="3"/>
  <c r="T163" i="3"/>
  <c r="U44" i="3"/>
  <c r="Y44" i="3"/>
  <c r="AA44" i="3"/>
  <c r="S44" i="3"/>
  <c r="AE44" i="3"/>
  <c r="O44" i="3"/>
  <c r="K44" i="3"/>
  <c r="AG44" i="3"/>
  <c r="M44" i="3"/>
  <c r="W44" i="3"/>
  <c r="Q44" i="3"/>
  <c r="T45" i="3"/>
  <c r="V45" i="3"/>
  <c r="AF45" i="3"/>
  <c r="P45" i="3"/>
  <c r="X45" i="3"/>
  <c r="R45" i="3"/>
  <c r="L45" i="3"/>
  <c r="Z45" i="3"/>
  <c r="N45" i="3"/>
  <c r="AD45" i="3"/>
  <c r="J45" i="3"/>
  <c r="C45" i="3"/>
  <c r="K5" i="2"/>
  <c r="I44" i="3"/>
  <c r="H44" i="3" s="1"/>
  <c r="Z102" i="3" l="1"/>
  <c r="AC102" i="3" s="1"/>
  <c r="P104" i="3"/>
  <c r="Q165" i="3"/>
  <c r="B104" i="3"/>
  <c r="C165" i="3"/>
  <c r="G103" i="3"/>
  <c r="H164" i="3"/>
  <c r="Y103" i="3"/>
  <c r="Z164" i="3"/>
  <c r="W103" i="3"/>
  <c r="X164" i="3"/>
  <c r="J104" i="3"/>
  <c r="K165" i="3"/>
  <c r="E103" i="3"/>
  <c r="F164" i="3"/>
  <c r="H104" i="3"/>
  <c r="I165" i="3"/>
  <c r="V104" i="3"/>
  <c r="W165" i="3"/>
  <c r="L104" i="3"/>
  <c r="M165" i="3"/>
  <c r="K103" i="3"/>
  <c r="L164" i="3"/>
  <c r="M103" i="3"/>
  <c r="N164" i="3"/>
  <c r="N104" i="3"/>
  <c r="O165" i="3"/>
  <c r="I103" i="3"/>
  <c r="J164" i="3"/>
  <c r="AA163" i="3"/>
  <c r="AD163" i="3" s="1"/>
  <c r="C103" i="3"/>
  <c r="D164" i="3"/>
  <c r="X104" i="3"/>
  <c r="Y165" i="3"/>
  <c r="F104" i="3"/>
  <c r="G165" i="3"/>
  <c r="R104" i="3"/>
  <c r="S165" i="3"/>
  <c r="S103" i="3"/>
  <c r="T164" i="3"/>
  <c r="D104" i="3"/>
  <c r="E165" i="3"/>
  <c r="O103" i="3"/>
  <c r="P164" i="3"/>
  <c r="Q103" i="3"/>
  <c r="R164" i="3"/>
  <c r="AB44" i="3"/>
  <c r="Z44" i="3"/>
  <c r="AC44" i="3"/>
  <c r="L5" i="2"/>
  <c r="B46" i="3"/>
  <c r="E46" i="3" s="1"/>
  <c r="F45" i="3"/>
  <c r="G45" i="3"/>
  <c r="T103" i="3" l="1"/>
  <c r="U164" i="3"/>
  <c r="R103" i="3"/>
  <c r="S164" i="3"/>
  <c r="U103" i="3"/>
  <c r="V164" i="3"/>
  <c r="Z46" i="3"/>
  <c r="AD46" i="3"/>
  <c r="X46" i="3"/>
  <c r="AF46" i="3"/>
  <c r="V46" i="3"/>
  <c r="J46" i="3"/>
  <c r="P46" i="3"/>
  <c r="T46" i="3"/>
  <c r="R46" i="3"/>
  <c r="N46" i="3"/>
  <c r="L46" i="3"/>
  <c r="W45" i="3"/>
  <c r="AE45" i="3"/>
  <c r="Y45" i="3"/>
  <c r="AG45" i="3"/>
  <c r="AA45" i="3"/>
  <c r="S45" i="3"/>
  <c r="U45" i="3"/>
  <c r="O45" i="3"/>
  <c r="K45" i="3"/>
  <c r="M45" i="3"/>
  <c r="Q45" i="3"/>
  <c r="I45" i="3"/>
  <c r="AC45" i="3" s="1"/>
  <c r="H45" i="3"/>
  <c r="AB45" i="3" s="1"/>
  <c r="K6" i="2"/>
  <c r="C46" i="3"/>
  <c r="Z103" i="3" l="1"/>
  <c r="AC103" i="3" s="1"/>
  <c r="T104" i="3"/>
  <c r="U165" i="3"/>
  <c r="L105" i="3"/>
  <c r="M166" i="3"/>
  <c r="Y104" i="3"/>
  <c r="Z165" i="3"/>
  <c r="I104" i="3"/>
  <c r="J165" i="3"/>
  <c r="W104" i="3"/>
  <c r="X165" i="3"/>
  <c r="X105" i="3"/>
  <c r="Y166" i="3"/>
  <c r="B105" i="3"/>
  <c r="C166" i="3"/>
  <c r="AA164" i="3"/>
  <c r="AD164" i="3" s="1"/>
  <c r="U104" i="3"/>
  <c r="V165" i="3"/>
  <c r="N105" i="3"/>
  <c r="O166" i="3"/>
  <c r="O104" i="3"/>
  <c r="P165" i="3"/>
  <c r="G104" i="3"/>
  <c r="H165" i="3"/>
  <c r="P105" i="3"/>
  <c r="Q166" i="3"/>
  <c r="M104" i="3"/>
  <c r="N165" i="3"/>
  <c r="F105" i="3"/>
  <c r="G166" i="3"/>
  <c r="V105" i="3"/>
  <c r="W166" i="3"/>
  <c r="S104" i="3"/>
  <c r="T165" i="3"/>
  <c r="H105" i="3"/>
  <c r="I166" i="3"/>
  <c r="Q104" i="3"/>
  <c r="R165" i="3"/>
  <c r="E104" i="3"/>
  <c r="F165" i="3"/>
  <c r="C104" i="3"/>
  <c r="D165" i="3"/>
  <c r="D105" i="3"/>
  <c r="E166" i="3"/>
  <c r="K104" i="3"/>
  <c r="L165" i="3"/>
  <c r="J105" i="3"/>
  <c r="K166" i="3"/>
  <c r="R105" i="3"/>
  <c r="S166" i="3"/>
  <c r="L6" i="2"/>
  <c r="B47" i="3"/>
  <c r="E47" i="3" s="1"/>
  <c r="F46" i="3"/>
  <c r="G46" i="3"/>
  <c r="Z104" i="3" l="1"/>
  <c r="AC104" i="3" s="1"/>
  <c r="AA165" i="3"/>
  <c r="AD165" i="3" s="1"/>
  <c r="T47" i="3"/>
  <c r="V47" i="3"/>
  <c r="X47" i="3"/>
  <c r="Z47" i="3"/>
  <c r="N47" i="3"/>
  <c r="AD47" i="3"/>
  <c r="AF47" i="3"/>
  <c r="P47" i="3"/>
  <c r="R47" i="3"/>
  <c r="L47" i="3"/>
  <c r="J47" i="3"/>
  <c r="U46" i="3"/>
  <c r="Q46" i="3"/>
  <c r="W46" i="3"/>
  <c r="Y46" i="3"/>
  <c r="S46" i="3"/>
  <c r="AA46" i="3"/>
  <c r="O46" i="3"/>
  <c r="K46" i="3"/>
  <c r="AE46" i="3"/>
  <c r="AG46" i="3"/>
  <c r="M46" i="3"/>
  <c r="I46" i="3"/>
  <c r="AC46" i="3" s="1"/>
  <c r="H46" i="3"/>
  <c r="AB46" i="3" s="1"/>
  <c r="K7" i="2"/>
  <c r="C47" i="3"/>
  <c r="R106" i="3" l="1"/>
  <c r="S167" i="3"/>
  <c r="P106" i="3"/>
  <c r="Q167" i="3"/>
  <c r="Y105" i="3"/>
  <c r="Z166" i="3"/>
  <c r="C105" i="3"/>
  <c r="D166" i="3"/>
  <c r="D106" i="3"/>
  <c r="E167" i="3"/>
  <c r="N106" i="3"/>
  <c r="O167" i="3"/>
  <c r="I105" i="3"/>
  <c r="J166" i="3"/>
  <c r="S105" i="3"/>
  <c r="T166" i="3"/>
  <c r="J106" i="3"/>
  <c r="K167" i="3"/>
  <c r="L106" i="3"/>
  <c r="M167" i="3"/>
  <c r="M105" i="3"/>
  <c r="N166" i="3"/>
  <c r="G105" i="3"/>
  <c r="H166" i="3"/>
  <c r="K105" i="3"/>
  <c r="L166" i="3"/>
  <c r="H106" i="3"/>
  <c r="I167" i="3"/>
  <c r="W105" i="3"/>
  <c r="X166" i="3"/>
  <c r="X106" i="3"/>
  <c r="Y167" i="3"/>
  <c r="F106" i="3"/>
  <c r="G167" i="3"/>
  <c r="B106" i="3"/>
  <c r="C167" i="3"/>
  <c r="T105" i="3"/>
  <c r="U166" i="3"/>
  <c r="U105" i="3"/>
  <c r="V166" i="3"/>
  <c r="Q105" i="3"/>
  <c r="R166" i="3"/>
  <c r="E105" i="3"/>
  <c r="F166" i="3"/>
  <c r="O105" i="3"/>
  <c r="P166" i="3"/>
  <c r="V106" i="3"/>
  <c r="W167" i="3"/>
  <c r="L7" i="2"/>
  <c r="B48" i="3"/>
  <c r="E48" i="3" s="1"/>
  <c r="G47" i="3"/>
  <c r="F47" i="3"/>
  <c r="AA166" i="3" l="1"/>
  <c r="AD166" i="3" s="1"/>
  <c r="Z105" i="3"/>
  <c r="AC105" i="3" s="1"/>
  <c r="W47" i="3"/>
  <c r="S47" i="3"/>
  <c r="Y47" i="3"/>
  <c r="AG47" i="3"/>
  <c r="AA47" i="3"/>
  <c r="M47" i="3"/>
  <c r="Q47" i="3"/>
  <c r="U47" i="3"/>
  <c r="O47" i="3"/>
  <c r="K47" i="3"/>
  <c r="X48" i="3"/>
  <c r="AF48" i="3"/>
  <c r="Z48" i="3"/>
  <c r="L48" i="3"/>
  <c r="N48" i="3"/>
  <c r="V48" i="3"/>
  <c r="J48" i="3"/>
  <c r="T48" i="3"/>
  <c r="P48" i="3"/>
  <c r="R48" i="3"/>
  <c r="I47" i="3"/>
  <c r="H47" i="3" s="1"/>
  <c r="AB47" i="3" s="1"/>
  <c r="K8" i="2"/>
  <c r="C48" i="3"/>
  <c r="D107" i="3" l="1"/>
  <c r="E168" i="3"/>
  <c r="Q106" i="3"/>
  <c r="R167" i="3"/>
  <c r="S106" i="3"/>
  <c r="T167" i="3"/>
  <c r="P107" i="3"/>
  <c r="Q168" i="3"/>
  <c r="K106" i="3"/>
  <c r="L167" i="3"/>
  <c r="T106" i="3"/>
  <c r="U167" i="3"/>
  <c r="X107" i="3"/>
  <c r="Y168" i="3"/>
  <c r="B107" i="3"/>
  <c r="C168" i="3"/>
  <c r="G106" i="3"/>
  <c r="H167" i="3"/>
  <c r="O106" i="3"/>
  <c r="P167" i="3"/>
  <c r="R107" i="3"/>
  <c r="S168" i="3"/>
  <c r="J107" i="3"/>
  <c r="K168" i="3"/>
  <c r="H107" i="3"/>
  <c r="I168" i="3"/>
  <c r="C106" i="3"/>
  <c r="D167" i="3"/>
  <c r="M106" i="3"/>
  <c r="N167" i="3"/>
  <c r="E106" i="3"/>
  <c r="F167" i="3"/>
  <c r="Y106" i="3"/>
  <c r="Z167" i="3"/>
  <c r="L107" i="3"/>
  <c r="M168" i="3"/>
  <c r="N107" i="3"/>
  <c r="O168" i="3"/>
  <c r="F107" i="3"/>
  <c r="G168" i="3"/>
  <c r="I106" i="3"/>
  <c r="J167" i="3"/>
  <c r="AC47" i="3"/>
  <c r="AE47" i="3"/>
  <c r="L8" i="2"/>
  <c r="B49" i="3"/>
  <c r="E49" i="3" s="1"/>
  <c r="F48" i="3"/>
  <c r="G48" i="3"/>
  <c r="W106" i="3" l="1"/>
  <c r="X167" i="3"/>
  <c r="U106" i="3"/>
  <c r="V167" i="3"/>
  <c r="V49" i="3"/>
  <c r="T49" i="3"/>
  <c r="R49" i="3"/>
  <c r="L49" i="3"/>
  <c r="X49" i="3"/>
  <c r="N49" i="3"/>
  <c r="Z49" i="3"/>
  <c r="AB49" i="3"/>
  <c r="AF49" i="3"/>
  <c r="P49" i="3"/>
  <c r="J49" i="3"/>
  <c r="I48" i="3"/>
  <c r="H48" i="3" s="1"/>
  <c r="U48" i="3"/>
  <c r="M48" i="3"/>
  <c r="AG48" i="3"/>
  <c r="Q48" i="3"/>
  <c r="S48" i="3"/>
  <c r="W48" i="3"/>
  <c r="Y48" i="3"/>
  <c r="AA48" i="3"/>
  <c r="O48" i="3"/>
  <c r="K48" i="3"/>
  <c r="AC48" i="3"/>
  <c r="K9" i="2"/>
  <c r="C49" i="3"/>
  <c r="Z106" i="3" l="1"/>
  <c r="AC106" i="3" s="1"/>
  <c r="AA167" i="3"/>
  <c r="AD167" i="3" s="1"/>
  <c r="N108" i="3"/>
  <c r="O169" i="3"/>
  <c r="O107" i="3"/>
  <c r="P168" i="3"/>
  <c r="R108" i="3"/>
  <c r="S169" i="3"/>
  <c r="H108" i="3"/>
  <c r="I169" i="3"/>
  <c r="K107" i="3"/>
  <c r="L168" i="3"/>
  <c r="Y107" i="3"/>
  <c r="Z168" i="3"/>
  <c r="E107" i="3"/>
  <c r="F168" i="3"/>
  <c r="F108" i="3"/>
  <c r="G169" i="3"/>
  <c r="X108" i="3"/>
  <c r="Y169" i="3"/>
  <c r="U107" i="3"/>
  <c r="V168" i="3"/>
  <c r="M107" i="3"/>
  <c r="N168" i="3"/>
  <c r="L108" i="3"/>
  <c r="M169" i="3"/>
  <c r="I107" i="3"/>
  <c r="J168" i="3"/>
  <c r="D108" i="3"/>
  <c r="E169" i="3"/>
  <c r="T108" i="3"/>
  <c r="U169" i="3"/>
  <c r="C107" i="3"/>
  <c r="D168" i="3"/>
  <c r="G107" i="3"/>
  <c r="H168" i="3"/>
  <c r="P108" i="3"/>
  <c r="Q169" i="3"/>
  <c r="S107" i="3"/>
  <c r="T168" i="3"/>
  <c r="Q107" i="3"/>
  <c r="R168" i="3"/>
  <c r="B108" i="3"/>
  <c r="C169" i="3"/>
  <c r="J108" i="3"/>
  <c r="K169" i="3"/>
  <c r="AE48" i="3"/>
  <c r="AD48" i="3"/>
  <c r="AB48" i="3"/>
  <c r="G49" i="3"/>
  <c r="F49" i="3"/>
  <c r="L9" i="2"/>
  <c r="B50" i="3"/>
  <c r="E50" i="3" s="1"/>
  <c r="V107" i="3" l="1"/>
  <c r="W168" i="3"/>
  <c r="W107" i="3"/>
  <c r="X168" i="3"/>
  <c r="T107" i="3"/>
  <c r="U168" i="3"/>
  <c r="X50" i="3"/>
  <c r="AF50" i="3"/>
  <c r="Z50" i="3"/>
  <c r="AB50" i="3"/>
  <c r="R50" i="3"/>
  <c r="N50" i="3"/>
  <c r="V50" i="3"/>
  <c r="T50" i="3"/>
  <c r="J50" i="3"/>
  <c r="P50" i="3"/>
  <c r="L50" i="3"/>
  <c r="Y49" i="3"/>
  <c r="AG49" i="3"/>
  <c r="AA49" i="3"/>
  <c r="S49" i="3"/>
  <c r="AC49" i="3"/>
  <c r="W49" i="3"/>
  <c r="K49" i="3"/>
  <c r="M49" i="3"/>
  <c r="Q49" i="3"/>
  <c r="U49" i="3"/>
  <c r="O49" i="3"/>
  <c r="I49" i="3"/>
  <c r="H49" i="3" s="1"/>
  <c r="AD49" i="3" s="1"/>
  <c r="K10" i="2"/>
  <c r="C50" i="3"/>
  <c r="Z107" i="3" l="1"/>
  <c r="AC107" i="3" s="1"/>
  <c r="AA168" i="3"/>
  <c r="AD168" i="3" s="1"/>
  <c r="B109" i="3"/>
  <c r="C170" i="3"/>
  <c r="L109" i="3"/>
  <c r="M170" i="3"/>
  <c r="N109" i="3"/>
  <c r="O170" i="3"/>
  <c r="M108" i="3"/>
  <c r="N169" i="3"/>
  <c r="O108" i="3"/>
  <c r="P169" i="3"/>
  <c r="F109" i="3"/>
  <c r="G170" i="3"/>
  <c r="V108" i="3"/>
  <c r="W169" i="3"/>
  <c r="S108" i="3"/>
  <c r="T169" i="3"/>
  <c r="Y108" i="3"/>
  <c r="Z169" i="3"/>
  <c r="Q108" i="3"/>
  <c r="R169" i="3"/>
  <c r="D109" i="3"/>
  <c r="E170" i="3"/>
  <c r="R109" i="3"/>
  <c r="S170" i="3"/>
  <c r="P109" i="3"/>
  <c r="Q170" i="3"/>
  <c r="U108" i="3"/>
  <c r="V169" i="3"/>
  <c r="K108" i="3"/>
  <c r="L169" i="3"/>
  <c r="G108" i="3"/>
  <c r="H169" i="3"/>
  <c r="J109" i="3"/>
  <c r="K170" i="3"/>
  <c r="I108" i="3"/>
  <c r="J169" i="3"/>
  <c r="T109" i="3"/>
  <c r="U170" i="3"/>
  <c r="E108" i="3"/>
  <c r="F169" i="3"/>
  <c r="C108" i="3"/>
  <c r="D169" i="3"/>
  <c r="H109" i="3"/>
  <c r="I170" i="3"/>
  <c r="X109" i="3"/>
  <c r="Y170" i="3"/>
  <c r="AE49" i="3"/>
  <c r="F50" i="3"/>
  <c r="G50" i="3"/>
  <c r="L10" i="2"/>
  <c r="B51" i="3"/>
  <c r="E51" i="3" s="1"/>
  <c r="W108" i="3" l="1"/>
  <c r="Z108" i="3" s="1"/>
  <c r="X169" i="3"/>
  <c r="AA169" i="3" s="1"/>
  <c r="AD169" i="3" s="1"/>
  <c r="T51" i="3"/>
  <c r="V51" i="3"/>
  <c r="P51" i="3"/>
  <c r="AF51" i="3"/>
  <c r="R51" i="3"/>
  <c r="L51" i="3"/>
  <c r="N51" i="3"/>
  <c r="X51" i="3"/>
  <c r="Z51" i="3"/>
  <c r="AB51" i="3"/>
  <c r="J51" i="3"/>
  <c r="U50" i="3"/>
  <c r="W50" i="3"/>
  <c r="Y50" i="3"/>
  <c r="O50" i="3"/>
  <c r="K50" i="3"/>
  <c r="AA50" i="3"/>
  <c r="AC50" i="3"/>
  <c r="M50" i="3"/>
  <c r="AG50" i="3"/>
  <c r="S50" i="3"/>
  <c r="Q50" i="3"/>
  <c r="K11" i="2"/>
  <c r="C51" i="3"/>
  <c r="I50" i="3"/>
  <c r="AE50" i="3" s="1"/>
  <c r="H50" i="3"/>
  <c r="AD50" i="3" s="1"/>
  <c r="X110" i="3" l="1"/>
  <c r="Y171" i="3"/>
  <c r="T110" i="3"/>
  <c r="U171" i="3"/>
  <c r="N110" i="3"/>
  <c r="O171" i="3"/>
  <c r="V109" i="3"/>
  <c r="W170" i="3"/>
  <c r="S109" i="3"/>
  <c r="T170" i="3"/>
  <c r="R110" i="3"/>
  <c r="S171" i="3"/>
  <c r="L110" i="3"/>
  <c r="M171" i="3"/>
  <c r="E109" i="3"/>
  <c r="F170" i="3"/>
  <c r="M109" i="3"/>
  <c r="N170" i="3"/>
  <c r="C109" i="3"/>
  <c r="D170" i="3"/>
  <c r="F110" i="3"/>
  <c r="G171" i="3"/>
  <c r="W109" i="3"/>
  <c r="X170" i="3"/>
  <c r="B110" i="3"/>
  <c r="C171" i="3"/>
  <c r="U109" i="3"/>
  <c r="V170" i="3"/>
  <c r="P110" i="3"/>
  <c r="Q171" i="3"/>
  <c r="G109" i="3"/>
  <c r="H170" i="3"/>
  <c r="K109" i="3"/>
  <c r="L170" i="3"/>
  <c r="Q109" i="3"/>
  <c r="R170" i="3"/>
  <c r="D110" i="3"/>
  <c r="E171" i="3"/>
  <c r="H110" i="3"/>
  <c r="I171" i="3"/>
  <c r="I109" i="3"/>
  <c r="J170" i="3"/>
  <c r="Y109" i="3"/>
  <c r="Z170" i="3"/>
  <c r="O109" i="3"/>
  <c r="P170" i="3"/>
  <c r="J110" i="3"/>
  <c r="K171" i="3"/>
  <c r="AC108" i="3"/>
  <c r="F51" i="3"/>
  <c r="G51" i="3"/>
  <c r="L11" i="2"/>
  <c r="B52" i="3"/>
  <c r="E52" i="3" s="1"/>
  <c r="AA170" i="3" l="1"/>
  <c r="AD170" i="3" s="1"/>
  <c r="Z109" i="3"/>
  <c r="AC109" i="3" s="1"/>
  <c r="X52" i="3"/>
  <c r="Z52" i="3"/>
  <c r="AB52" i="3"/>
  <c r="J52" i="3"/>
  <c r="P52" i="3"/>
  <c r="R52" i="3"/>
  <c r="L52" i="3"/>
  <c r="V52" i="3"/>
  <c r="N52" i="3"/>
  <c r="T52" i="3"/>
  <c r="AA51" i="3"/>
  <c r="AC51" i="3"/>
  <c r="W51" i="3"/>
  <c r="S51" i="3"/>
  <c r="Y51" i="3"/>
  <c r="O51" i="3"/>
  <c r="M51" i="3"/>
  <c r="U51" i="3"/>
  <c r="Q51" i="3"/>
  <c r="K51" i="3"/>
  <c r="K12" i="2"/>
  <c r="C52" i="3"/>
  <c r="I51" i="3"/>
  <c r="H51" i="3" s="1"/>
  <c r="AD51" i="3" s="1"/>
  <c r="H111" i="3" l="1"/>
  <c r="I172" i="3"/>
  <c r="Q110" i="3"/>
  <c r="R171" i="3"/>
  <c r="S110" i="3"/>
  <c r="T171" i="3"/>
  <c r="V110" i="3"/>
  <c r="W171" i="3"/>
  <c r="J111" i="3"/>
  <c r="K172" i="3"/>
  <c r="R111" i="3"/>
  <c r="S172" i="3"/>
  <c r="O110" i="3"/>
  <c r="P171" i="3"/>
  <c r="C110" i="3"/>
  <c r="D171" i="3"/>
  <c r="B111" i="3"/>
  <c r="C172" i="3"/>
  <c r="T111" i="3"/>
  <c r="U172" i="3"/>
  <c r="E110" i="3"/>
  <c r="F171" i="3"/>
  <c r="P111" i="3"/>
  <c r="Q172" i="3"/>
  <c r="D111" i="3"/>
  <c r="E172" i="3"/>
  <c r="K110" i="3"/>
  <c r="L171" i="3"/>
  <c r="U110" i="3"/>
  <c r="V171" i="3"/>
  <c r="I110" i="3"/>
  <c r="J171" i="3"/>
  <c r="M110" i="3"/>
  <c r="N171" i="3"/>
  <c r="L111" i="3"/>
  <c r="M172" i="3"/>
  <c r="F111" i="3"/>
  <c r="G172" i="3"/>
  <c r="G110" i="3"/>
  <c r="H171" i="3"/>
  <c r="N111" i="3"/>
  <c r="O172" i="3"/>
  <c r="AE51" i="3"/>
  <c r="AG51" i="3"/>
  <c r="F52" i="3"/>
  <c r="G52" i="3"/>
  <c r="L12" i="2"/>
  <c r="B53" i="3"/>
  <c r="E53" i="3" s="1"/>
  <c r="Y110" i="3" l="1"/>
  <c r="Z171" i="3"/>
  <c r="W110" i="3"/>
  <c r="X171" i="3"/>
  <c r="T53" i="3"/>
  <c r="V53" i="3"/>
  <c r="X53" i="3"/>
  <c r="Z53" i="3"/>
  <c r="AB53" i="3"/>
  <c r="P53" i="3"/>
  <c r="AD53" i="3"/>
  <c r="R53" i="3"/>
  <c r="L53" i="3"/>
  <c r="N53" i="3"/>
  <c r="J53" i="3"/>
  <c r="U52" i="3"/>
  <c r="W52" i="3"/>
  <c r="O52" i="3"/>
  <c r="K52" i="3"/>
  <c r="Y52" i="3"/>
  <c r="AA52" i="3"/>
  <c r="M52" i="3"/>
  <c r="AC52" i="3"/>
  <c r="S52" i="3"/>
  <c r="Q52" i="3"/>
  <c r="K13" i="2"/>
  <c r="C53" i="3"/>
  <c r="I52" i="3"/>
  <c r="H52" i="3" s="1"/>
  <c r="Z110" i="3" l="1"/>
  <c r="AC110" i="3" s="1"/>
  <c r="AA171" i="3"/>
  <c r="AD171" i="3" s="1"/>
  <c r="AE52" i="3"/>
  <c r="X172" i="3" s="1"/>
  <c r="N112" i="3"/>
  <c r="O173" i="3"/>
  <c r="V112" i="3"/>
  <c r="W173" i="3"/>
  <c r="F112" i="3"/>
  <c r="G173" i="3"/>
  <c r="D112" i="3"/>
  <c r="E173" i="3"/>
  <c r="Q111" i="3"/>
  <c r="R172" i="3"/>
  <c r="C111" i="3"/>
  <c r="D172" i="3"/>
  <c r="G111" i="3"/>
  <c r="H172" i="3"/>
  <c r="H112" i="3"/>
  <c r="I173" i="3"/>
  <c r="E111" i="3"/>
  <c r="F172" i="3"/>
  <c r="S111" i="3"/>
  <c r="T172" i="3"/>
  <c r="T112" i="3"/>
  <c r="U173" i="3"/>
  <c r="M111" i="3"/>
  <c r="N172" i="3"/>
  <c r="R112" i="3"/>
  <c r="S173" i="3"/>
  <c r="L112" i="3"/>
  <c r="M173" i="3"/>
  <c r="J112" i="3"/>
  <c r="K173" i="3"/>
  <c r="I111" i="3"/>
  <c r="J172" i="3"/>
  <c r="O111" i="3"/>
  <c r="P172" i="3"/>
  <c r="K111" i="3"/>
  <c r="L172" i="3"/>
  <c r="U111" i="3"/>
  <c r="V172" i="3"/>
  <c r="B112" i="3"/>
  <c r="C173" i="3"/>
  <c r="P112" i="3"/>
  <c r="Q173" i="3"/>
  <c r="AG52" i="3"/>
  <c r="AD52" i="3"/>
  <c r="AF52" i="3"/>
  <c r="G53" i="3"/>
  <c r="F53" i="3"/>
  <c r="L13" i="2"/>
  <c r="B54" i="3"/>
  <c r="E54" i="3" s="1"/>
  <c r="W111" i="3" l="1"/>
  <c r="V111" i="3"/>
  <c r="W172" i="3"/>
  <c r="Y111" i="3"/>
  <c r="Z172" i="3"/>
  <c r="X111" i="3"/>
  <c r="Y172" i="3"/>
  <c r="Z54" i="3"/>
  <c r="AB54" i="3"/>
  <c r="AD54" i="3"/>
  <c r="X54" i="3"/>
  <c r="N54" i="3"/>
  <c r="T54" i="3"/>
  <c r="J54" i="3"/>
  <c r="P54" i="3"/>
  <c r="V54" i="3"/>
  <c r="R54" i="3"/>
  <c r="L54" i="3"/>
  <c r="AC53" i="3"/>
  <c r="W53" i="3"/>
  <c r="AE53" i="3"/>
  <c r="Y53" i="3"/>
  <c r="AA53" i="3"/>
  <c r="S53" i="3"/>
  <c r="Q53" i="3"/>
  <c r="O53" i="3"/>
  <c r="K53" i="3"/>
  <c r="M53" i="3"/>
  <c r="U53" i="3"/>
  <c r="I53" i="3"/>
  <c r="AG53" i="3" s="1"/>
  <c r="H53" i="3"/>
  <c r="AF53" i="3" s="1"/>
  <c r="K14" i="2"/>
  <c r="C54" i="3"/>
  <c r="Z111" i="3" l="1"/>
  <c r="AC111" i="3" s="1"/>
  <c r="I112" i="3"/>
  <c r="J173" i="3"/>
  <c r="X112" i="3"/>
  <c r="Y173" i="3"/>
  <c r="Y112" i="3"/>
  <c r="Z173" i="3"/>
  <c r="M112" i="3"/>
  <c r="N173" i="3"/>
  <c r="L113" i="3"/>
  <c r="M174" i="3"/>
  <c r="T113" i="3"/>
  <c r="U174" i="3"/>
  <c r="K112" i="3"/>
  <c r="L173" i="3"/>
  <c r="H113" i="3"/>
  <c r="I174" i="3"/>
  <c r="B113" i="3"/>
  <c r="C174" i="3"/>
  <c r="E112" i="3"/>
  <c r="F173" i="3"/>
  <c r="O112" i="3"/>
  <c r="P173" i="3"/>
  <c r="F113" i="3"/>
  <c r="G174" i="3"/>
  <c r="R113" i="3"/>
  <c r="S174" i="3"/>
  <c r="Q112" i="3"/>
  <c r="R173" i="3"/>
  <c r="W112" i="3"/>
  <c r="X173" i="3"/>
  <c r="C112" i="3"/>
  <c r="D173" i="3"/>
  <c r="U112" i="3"/>
  <c r="V173" i="3"/>
  <c r="P113" i="3"/>
  <c r="Q174" i="3"/>
  <c r="J113" i="3"/>
  <c r="K174" i="3"/>
  <c r="N113" i="3"/>
  <c r="O174" i="3"/>
  <c r="S112" i="3"/>
  <c r="T173" i="3"/>
  <c r="G112" i="3"/>
  <c r="H173" i="3"/>
  <c r="D113" i="3"/>
  <c r="E174" i="3"/>
  <c r="V113" i="3"/>
  <c r="W174" i="3"/>
  <c r="AA172" i="3"/>
  <c r="AD172" i="3" s="1"/>
  <c r="L14" i="2"/>
  <c r="B55" i="3"/>
  <c r="E55" i="3" s="1"/>
  <c r="G54" i="3"/>
  <c r="F54" i="3"/>
  <c r="Z112" i="3" l="1"/>
  <c r="AC112" i="3" s="1"/>
  <c r="AA173" i="3"/>
  <c r="AD173" i="3" s="1"/>
  <c r="U54" i="3"/>
  <c r="AA54" i="3"/>
  <c r="AC54" i="3"/>
  <c r="Q54" i="3"/>
  <c r="AE54" i="3"/>
  <c r="O54" i="3"/>
  <c r="K54" i="3"/>
  <c r="W54" i="3"/>
  <c r="Y54" i="3"/>
  <c r="S54" i="3"/>
  <c r="M54" i="3"/>
  <c r="T55" i="3"/>
  <c r="V55" i="3"/>
  <c r="N55" i="3"/>
  <c r="X55" i="3"/>
  <c r="Z55" i="3"/>
  <c r="P55" i="3"/>
  <c r="AB55" i="3"/>
  <c r="AD55" i="3"/>
  <c r="R55" i="3"/>
  <c r="L55" i="3"/>
  <c r="J55" i="3"/>
  <c r="I54" i="3"/>
  <c r="H54" i="3" s="1"/>
  <c r="AF54" i="3" s="1"/>
  <c r="K15" i="2"/>
  <c r="C55" i="3"/>
  <c r="C113" i="3" l="1"/>
  <c r="D174" i="3"/>
  <c r="N114" i="3"/>
  <c r="O175" i="3"/>
  <c r="W113" i="3"/>
  <c r="X174" i="3"/>
  <c r="D114" i="3"/>
  <c r="E175" i="3"/>
  <c r="U113" i="3"/>
  <c r="V174" i="3"/>
  <c r="P114" i="3"/>
  <c r="Q175" i="3"/>
  <c r="G113" i="3"/>
  <c r="H174" i="3"/>
  <c r="J114" i="3"/>
  <c r="K175" i="3"/>
  <c r="V114" i="3"/>
  <c r="W175" i="3"/>
  <c r="T114" i="3"/>
  <c r="U175" i="3"/>
  <c r="K113" i="3"/>
  <c r="L174" i="3"/>
  <c r="S113" i="3"/>
  <c r="T174" i="3"/>
  <c r="X113" i="3"/>
  <c r="Y174" i="3"/>
  <c r="B114" i="3"/>
  <c r="C175" i="3"/>
  <c r="I113" i="3"/>
  <c r="J174" i="3"/>
  <c r="Q113" i="3"/>
  <c r="R174" i="3"/>
  <c r="M113" i="3"/>
  <c r="N174" i="3"/>
  <c r="F114" i="3"/>
  <c r="G175" i="3"/>
  <c r="L114" i="3"/>
  <c r="M175" i="3"/>
  <c r="E113" i="3"/>
  <c r="F174" i="3"/>
  <c r="H114" i="3"/>
  <c r="I175" i="3"/>
  <c r="R114" i="3"/>
  <c r="S175" i="3"/>
  <c r="O113" i="3"/>
  <c r="P174" i="3"/>
  <c r="AG54" i="3"/>
  <c r="L15" i="2"/>
  <c r="B56" i="3"/>
  <c r="E56" i="3" s="1"/>
  <c r="G55" i="3"/>
  <c r="F55" i="3"/>
  <c r="Y113" i="3" l="1"/>
  <c r="Z113" i="3" s="1"/>
  <c r="Z174" i="3"/>
  <c r="AA174" i="3" s="1"/>
  <c r="AD174" i="3" s="1"/>
  <c r="AB56" i="3"/>
  <c r="AD56" i="3"/>
  <c r="X56" i="3"/>
  <c r="Z56" i="3"/>
  <c r="R56" i="3"/>
  <c r="T56" i="3"/>
  <c r="N56" i="3"/>
  <c r="J56" i="3"/>
  <c r="P56" i="3"/>
  <c r="V56" i="3"/>
  <c r="L56" i="3"/>
  <c r="W55" i="3"/>
  <c r="AE55" i="3"/>
  <c r="S55" i="3"/>
  <c r="Y55" i="3"/>
  <c r="AA55" i="3"/>
  <c r="AC55" i="3"/>
  <c r="Q55" i="3"/>
  <c r="O55" i="3"/>
  <c r="U55" i="3"/>
  <c r="M55" i="3"/>
  <c r="K55" i="3"/>
  <c r="H55" i="3"/>
  <c r="AF55" i="3" s="1"/>
  <c r="I55" i="3"/>
  <c r="AG55" i="3" s="1"/>
  <c r="K16" i="2"/>
  <c r="C56" i="3"/>
  <c r="N115" i="3" l="1"/>
  <c r="O176" i="3"/>
  <c r="H115" i="3"/>
  <c r="I176" i="3"/>
  <c r="T115" i="3"/>
  <c r="U176" i="3"/>
  <c r="B115" i="3"/>
  <c r="C176" i="3"/>
  <c r="P115" i="3"/>
  <c r="Q176" i="3"/>
  <c r="X114" i="3"/>
  <c r="Y175" i="3"/>
  <c r="D115" i="3"/>
  <c r="E176" i="3"/>
  <c r="Y114" i="3"/>
  <c r="Z175" i="3"/>
  <c r="G114" i="3"/>
  <c r="H175" i="3"/>
  <c r="I114" i="3"/>
  <c r="J175" i="3"/>
  <c r="V115" i="3"/>
  <c r="W176" i="3"/>
  <c r="U114" i="3"/>
  <c r="V175" i="3"/>
  <c r="S114" i="3"/>
  <c r="T175" i="3"/>
  <c r="Q114" i="3"/>
  <c r="R175" i="3"/>
  <c r="F115" i="3"/>
  <c r="G176" i="3"/>
  <c r="C114" i="3"/>
  <c r="D175" i="3"/>
  <c r="K114" i="3"/>
  <c r="L175" i="3"/>
  <c r="L115" i="3"/>
  <c r="M176" i="3"/>
  <c r="E114" i="3"/>
  <c r="F175" i="3"/>
  <c r="W114" i="3"/>
  <c r="X175" i="3"/>
  <c r="J115" i="3"/>
  <c r="K176" i="3"/>
  <c r="M114" i="3"/>
  <c r="N175" i="3"/>
  <c r="O114" i="3"/>
  <c r="P175" i="3"/>
  <c r="R115" i="3"/>
  <c r="S176" i="3"/>
  <c r="AC113" i="3"/>
  <c r="L16" i="2"/>
  <c r="C57" i="3" s="1"/>
  <c r="B57" i="3"/>
  <c r="E57" i="3" s="1"/>
  <c r="F56" i="3"/>
  <c r="I56" i="3" s="1"/>
  <c r="K56" i="3" s="1"/>
  <c r="G56" i="3"/>
  <c r="AA175" i="3" l="1"/>
  <c r="AD175" i="3" s="1"/>
  <c r="D176" i="3"/>
  <c r="Z114" i="3"/>
  <c r="AC114" i="3" s="1"/>
  <c r="U56" i="3"/>
  <c r="AG56" i="3"/>
  <c r="W56" i="3"/>
  <c r="M56" i="3"/>
  <c r="Y56" i="3"/>
  <c r="AA56" i="3"/>
  <c r="Q56" i="3"/>
  <c r="AC56" i="3"/>
  <c r="AE56" i="3"/>
  <c r="O56" i="3"/>
  <c r="S56" i="3"/>
  <c r="C115" i="3"/>
  <c r="L57" i="3"/>
  <c r="E177" i="3" s="1"/>
  <c r="J57" i="3"/>
  <c r="C177" i="3" s="1"/>
  <c r="Z57" i="3"/>
  <c r="S177" i="3" s="1"/>
  <c r="AB57" i="3"/>
  <c r="U177" i="3" s="1"/>
  <c r="U178" i="3" s="1"/>
  <c r="N57" i="3"/>
  <c r="G177" i="3" s="1"/>
  <c r="V57" i="3"/>
  <c r="O177" i="3" s="1"/>
  <c r="T57" i="3"/>
  <c r="M177" i="3" s="1"/>
  <c r="AD57" i="3"/>
  <c r="W177" i="3" s="1"/>
  <c r="W178" i="3" s="1"/>
  <c r="R57" i="3"/>
  <c r="K177" i="3" s="1"/>
  <c r="P57" i="3"/>
  <c r="I177" i="3" s="1"/>
  <c r="X57" i="3"/>
  <c r="Q177" i="3" s="1"/>
  <c r="Q178" i="3" s="1"/>
  <c r="H56" i="3"/>
  <c r="AF56" i="3" s="1"/>
  <c r="Y176" i="3" s="1"/>
  <c r="G57" i="3"/>
  <c r="F57" i="3"/>
  <c r="S115" i="3" l="1"/>
  <c r="T176" i="3"/>
  <c r="Q115" i="3"/>
  <c r="R176" i="3"/>
  <c r="E115" i="3"/>
  <c r="F176" i="3"/>
  <c r="K115" i="3"/>
  <c r="L176" i="3"/>
  <c r="O115" i="3"/>
  <c r="P176" i="3"/>
  <c r="G115" i="3"/>
  <c r="H176" i="3"/>
  <c r="Y115" i="3"/>
  <c r="Z176" i="3"/>
  <c r="W115" i="3"/>
  <c r="X176" i="3"/>
  <c r="M115" i="3"/>
  <c r="N176" i="3"/>
  <c r="U115" i="3"/>
  <c r="V176" i="3"/>
  <c r="I115" i="3"/>
  <c r="J176" i="3"/>
  <c r="X115" i="3"/>
  <c r="R116" i="3"/>
  <c r="Z58" i="3"/>
  <c r="H116" i="3"/>
  <c r="H117" i="3" s="1"/>
  <c r="P58" i="3"/>
  <c r="B116" i="3"/>
  <c r="J58" i="3"/>
  <c r="F116" i="3"/>
  <c r="N58" i="3"/>
  <c r="T116" i="3"/>
  <c r="AB58" i="3"/>
  <c r="J116" i="3"/>
  <c r="J117" i="3" s="1"/>
  <c r="R58" i="3"/>
  <c r="D116" i="3"/>
  <c r="D117" i="3" s="1"/>
  <c r="L58" i="3"/>
  <c r="P116" i="3"/>
  <c r="X58" i="3"/>
  <c r="V116" i="3"/>
  <c r="AD58" i="3"/>
  <c r="N116" i="3"/>
  <c r="V58" i="3"/>
  <c r="H57" i="3"/>
  <c r="AF57" i="3" s="1"/>
  <c r="Y57" i="3"/>
  <c r="R177" i="3" s="1"/>
  <c r="AG57" i="3"/>
  <c r="Z177" i="3" s="1"/>
  <c r="Z178" i="3" s="1"/>
  <c r="U57" i="3"/>
  <c r="N177" i="3" s="1"/>
  <c r="M57" i="3"/>
  <c r="F177" i="3" s="1"/>
  <c r="K57" i="3"/>
  <c r="D177" i="3" s="1"/>
  <c r="S57" i="3"/>
  <c r="L177" i="3" s="1"/>
  <c r="AA57" i="3"/>
  <c r="T177" i="3" s="1"/>
  <c r="Q57" i="3"/>
  <c r="J177" i="3" s="1"/>
  <c r="O57" i="3"/>
  <c r="H177" i="3" s="1"/>
  <c r="AC57" i="3"/>
  <c r="V177" i="3" s="1"/>
  <c r="AE57" i="3"/>
  <c r="X177" i="3" s="1"/>
  <c r="W57" i="3"/>
  <c r="P177" i="3" s="1"/>
  <c r="L116" i="3"/>
  <c r="T58" i="3"/>
  <c r="I57" i="3"/>
  <c r="I58" i="3" s="1"/>
  <c r="X178" i="3" l="1"/>
  <c r="X179" i="3" s="1"/>
  <c r="F45" i="1" s="1"/>
  <c r="V178" i="3"/>
  <c r="V179" i="3" s="1"/>
  <c r="F44" i="1" s="1"/>
  <c r="R178" i="3"/>
  <c r="R179" i="3" s="1"/>
  <c r="F42" i="1" s="1"/>
  <c r="Z115" i="3"/>
  <c r="AC115" i="3" s="1"/>
  <c r="X116" i="3"/>
  <c r="Y177" i="3"/>
  <c r="AA176" i="3"/>
  <c r="AD176" i="3" s="1"/>
  <c r="N117" i="3"/>
  <c r="V117" i="3"/>
  <c r="T117" i="3"/>
  <c r="R117" i="3"/>
  <c r="L117" i="3"/>
  <c r="P117" i="3"/>
  <c r="F117" i="3"/>
  <c r="AF58" i="3"/>
  <c r="X117" i="3"/>
  <c r="G116" i="3"/>
  <c r="G117" i="3" s="1"/>
  <c r="O58" i="3"/>
  <c r="O59" i="3" s="1"/>
  <c r="Q116" i="3"/>
  <c r="Y58" i="3"/>
  <c r="Y59" i="3" s="1"/>
  <c r="I116" i="3"/>
  <c r="I117" i="3" s="1"/>
  <c r="I118" i="3" s="1"/>
  <c r="E38" i="1" s="1"/>
  <c r="Q58" i="3"/>
  <c r="Q59" i="3" s="1"/>
  <c r="B117" i="3"/>
  <c r="S116" i="3"/>
  <c r="AA58" i="3"/>
  <c r="AA59" i="3" s="1"/>
  <c r="C116" i="3"/>
  <c r="K58" i="3"/>
  <c r="K59" i="3" s="1"/>
  <c r="E116" i="3"/>
  <c r="E117" i="3" s="1"/>
  <c r="E118" i="3" s="1"/>
  <c r="E36" i="1" s="1"/>
  <c r="M58" i="3"/>
  <c r="M59" i="3" s="1"/>
  <c r="W116" i="3"/>
  <c r="AE58" i="3"/>
  <c r="AE59" i="3" s="1"/>
  <c r="M116" i="3"/>
  <c r="U58" i="3"/>
  <c r="U59" i="3" s="1"/>
  <c r="K116" i="3"/>
  <c r="K117" i="3" s="1"/>
  <c r="K118" i="3" s="1"/>
  <c r="E39" i="1" s="1"/>
  <c r="S58" i="3"/>
  <c r="S59" i="3" s="1"/>
  <c r="O116" i="3"/>
  <c r="W58" i="3"/>
  <c r="W59" i="3" s="1"/>
  <c r="U116" i="3"/>
  <c r="AC58" i="3"/>
  <c r="AC59" i="3" s="1"/>
  <c r="Y116" i="3"/>
  <c r="AG58" i="3"/>
  <c r="H58" i="3"/>
  <c r="I59" i="3" s="1"/>
  <c r="AG59" i="3" l="1"/>
  <c r="AH59" i="3" s="1"/>
  <c r="AA177" i="3"/>
  <c r="Y178" i="3"/>
  <c r="Z179" i="3" s="1"/>
  <c r="F46" i="1" s="1"/>
  <c r="G118" i="3"/>
  <c r="E37" i="1" s="1"/>
  <c r="Q117" i="3"/>
  <c r="G178" i="3"/>
  <c r="M178" i="3"/>
  <c r="C117" i="3"/>
  <c r="C118" i="3" s="1"/>
  <c r="C178" i="3"/>
  <c r="Y117" i="3"/>
  <c r="M117" i="3"/>
  <c r="S117" i="3"/>
  <c r="O178" i="3"/>
  <c r="I178" i="3"/>
  <c r="E178" i="3"/>
  <c r="U117" i="3"/>
  <c r="W117" i="3"/>
  <c r="S178" i="3"/>
  <c r="O117" i="3"/>
  <c r="AB178" i="3"/>
  <c r="K178" i="3"/>
  <c r="Z116" i="3"/>
  <c r="AD177" i="3" l="1"/>
  <c r="AD178" i="3" s="1"/>
  <c r="J43" i="1" s="1"/>
  <c r="AA178" i="3"/>
  <c r="J42" i="1" s="1"/>
  <c r="S118" i="3"/>
  <c r="W118" i="3"/>
  <c r="O118" i="3"/>
  <c r="M118" i="3"/>
  <c r="E35" i="1"/>
  <c r="U118" i="3"/>
  <c r="Y118" i="3"/>
  <c r="Q118" i="3"/>
  <c r="Z117" i="3"/>
  <c r="AC116" i="3"/>
  <c r="J44" i="1" l="1"/>
  <c r="E45" i="1"/>
  <c r="N178" i="3"/>
  <c r="N179" i="3" s="1"/>
  <c r="F40" i="1" s="1"/>
  <c r="E41" i="1"/>
  <c r="F178" i="3"/>
  <c r="F179" i="3" s="1"/>
  <c r="F36" i="1" s="1"/>
  <c r="E43" i="1"/>
  <c r="J178" i="3"/>
  <c r="J179" i="3" s="1"/>
  <c r="F38" i="1" s="1"/>
  <c r="E44" i="1"/>
  <c r="L178" i="3"/>
  <c r="L179" i="3" s="1"/>
  <c r="F39" i="1" s="1"/>
  <c r="E46" i="1"/>
  <c r="P178" i="3"/>
  <c r="P179" i="3" s="1"/>
  <c r="F41" i="1" s="1"/>
  <c r="E40" i="1"/>
  <c r="E42" i="1"/>
  <c r="H178" i="3"/>
  <c r="H179" i="3" s="1"/>
  <c r="F37" i="1" s="1"/>
  <c r="AC117" i="3"/>
  <c r="E47" i="1" l="1"/>
  <c r="J36" i="1" s="1"/>
  <c r="D178" i="3"/>
  <c r="D179" i="3" s="1"/>
  <c r="F35" i="1" s="1"/>
  <c r="J37" i="1"/>
  <c r="J38" i="1" l="1"/>
  <c r="T178" i="3"/>
  <c r="T179" i="3" s="1"/>
  <c r="F43" i="1" s="1"/>
  <c r="F47" i="1" s="1"/>
</calcChain>
</file>

<file path=xl/sharedStrings.xml><?xml version="1.0" encoding="utf-8"?>
<sst xmlns="http://schemas.openxmlformats.org/spreadsheetml/2006/main" count="135" uniqueCount="73">
  <si>
    <t>Werkgever</t>
  </si>
  <si>
    <t>Inkomsten
per periode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</si>
  <si>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</si>
  <si>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</si>
  <si>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</si>
  <si>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</si>
  <si>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</si>
  <si>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</si>
  <si>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</si>
  <si>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</si>
  <si>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</si>
  <si>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</si>
  <si>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</si>
  <si>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</si>
  <si>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Jaar</t>
  </si>
  <si>
    <t>van</t>
  </si>
  <si>
    <t>t/m</t>
  </si>
  <si>
    <t>Periodes</t>
  </si>
  <si>
    <t>Inkomsten</t>
  </si>
  <si>
    <t>dagen</t>
  </si>
  <si>
    <t>deel 1</t>
  </si>
  <si>
    <t>deel 2</t>
  </si>
  <si>
    <t>Verdeling inkomsten</t>
  </si>
  <si>
    <t>Cliënt</t>
  </si>
  <si>
    <t>Totaal</t>
  </si>
  <si>
    <t>Vorig jaar</t>
  </si>
  <si>
    <t>Volgend jaar</t>
  </si>
  <si>
    <t>Omrekenen inkomsten van week naar maand</t>
  </si>
  <si>
    <t>Week</t>
  </si>
  <si>
    <t>maand 1</t>
  </si>
  <si>
    <t>maand 2</t>
  </si>
  <si>
    <t>week</t>
  </si>
  <si>
    <t>Verdeling fiscaal loon</t>
  </si>
  <si>
    <t>Fiscaal loon
per periode</t>
  </si>
  <si>
    <t>Specificatie fiscaal loon</t>
  </si>
  <si>
    <t>Specificatie inkomsten</t>
  </si>
  <si>
    <t>Totalen per maand</t>
  </si>
  <si>
    <t>Fiscaal loon</t>
  </si>
  <si>
    <t>Gemeente</t>
  </si>
  <si>
    <t>Handleiding</t>
  </si>
  <si>
    <t>Tabblad gegevens</t>
  </si>
  <si>
    <t>In dit tabblad kunt als eerste het jaartal invullen.</t>
  </si>
  <si>
    <t>In dit voorbeeld is het jaar vooringevuld, maar dit kunt u aanpassen</t>
  </si>
  <si>
    <t>naar eigen behoefte.</t>
  </si>
  <si>
    <t>eigen behoefte aanpassen.</t>
  </si>
  <si>
    <t>Alleen de grijze velden kunnen ingevuld worden.</t>
  </si>
  <si>
    <t>De andere velden worden aan de hand van de invoerde</t>
  </si>
  <si>
    <t>data automatisch gevuld.</t>
  </si>
  <si>
    <t>Tabblad inkomsten</t>
  </si>
  <si>
    <t>Netto inkomsten</t>
  </si>
  <si>
    <t>Onder het kopje netto inkomsten, vult u de netto inkomsten</t>
  </si>
  <si>
    <t>per periode in.</t>
  </si>
  <si>
    <t>Aan de hand van de in het tabblad gegevens ingevulde periodes zullen</t>
  </si>
  <si>
    <t xml:space="preserve">deze inkomsten omgerekend worden naar de maand(en) waarop zij </t>
  </si>
  <si>
    <t>betrekking hebben.</t>
  </si>
  <si>
    <t>Als de netto inkomsten naar een bepaalde maand worden toegerekend,</t>
  </si>
  <si>
    <t>dan moet ook het fiscaal loon aan diezelfde maand worden toegerekend.</t>
  </si>
  <si>
    <t>Afhankelijk van het automatiseringssysteem waarmee wordt gewerkt,</t>
  </si>
  <si>
    <t>Algemene Heffingskorting en mogelijk de arbeidskorting verdeeld</t>
  </si>
  <si>
    <t>periodes, dan moeten deze kortingen (aan de hand van de ingave fiscaal loon)</t>
  </si>
  <si>
    <t>ook omgerekend worden naar 12 maanden.</t>
  </si>
  <si>
    <t>Niet in elk automatiseringssysteem is ingave van het fiscaal loon noodzakelijk,</t>
  </si>
  <si>
    <t>omdat soms aan de hand van het ingegeven netto loon omrekening naar</t>
  </si>
  <si>
    <t>fiscaal loon plaats vindt.</t>
  </si>
  <si>
    <t>Door de eerste datum van een week in te vullen wordt de rest</t>
  </si>
  <si>
    <t>van het kalenderjaar automatisch gevuld.</t>
  </si>
  <si>
    <t xml:space="preserve">is dit mogelijk noodzakelijk. Immers bij weekloon wordt de </t>
  </si>
  <si>
    <t>over weekperiodes. Als wij de inkomsten korten op basis van 12 maandelijkse</t>
  </si>
  <si>
    <t>Ook de periodes zijn reeds ingevuld, maar ook deze kunt u naar</t>
  </si>
  <si>
    <t>53/1</t>
  </si>
  <si>
    <t>Nummer</t>
  </si>
  <si>
    <t>invullen op tabblad gegevens</t>
  </si>
  <si>
    <t>© WyzerAcademie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</si>
</sst>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color rgb="FF002060"/>
      <name val="Calibri"/>
      <family val="2"/>
    </font>
    <font>
      <b/>
      <sz val="16"/>
      <color rgb="FF8C4187"/>
      <name val="Calibri"/>
      <family val="2"/>
      <scheme val="minor"/>
    </font>
    <font>
      <b/>
      <sz val="11"/>
      <color rgb="FF8C4187"/>
      <name val="Calibri"/>
      <family val="2"/>
      <scheme val="minor"/>
    </font>
    <font>
      <sz val="11"/>
      <color rgb="FF8C4187"/>
      <name val="Calibri"/>
      <family val="2"/>
      <scheme val="minor"/>
    </font>
    <font>
      <b/>
      <sz val="14"/>
      <color rgb="FF8C4187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1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/>
    <xf numFmtId="2" fontId="3" fillId="0" borderId="0" xfId="0" applyNumberFormat="1" applyFont="1"/>
    <xf numFmtId="14" fontId="3" fillId="0" borderId="0" xfId="0" applyNumberFormat="1" applyFont="1"/>
    <xf numFmtId="0" fontId="0" fillId="0" borderId="3" xfId="0" applyBorder="1"/>
    <xf numFmtId="0" fontId="0" fillId="0" borderId="5" xfId="0" applyBorder="1"/>
    <xf numFmtId="2" fontId="1" fillId="0" borderId="6" xfId="0" applyNumberFormat="1" applyFont="1" applyBorder="1"/>
    <xf numFmtId="0" fontId="0" fillId="0" borderId="6" xfId="0" applyBorder="1"/>
    <xf numFmtId="2" fontId="1" fillId="0" borderId="7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/>
    <xf numFmtId="2" fontId="1" fillId="0" borderId="0" xfId="0" applyNumberFormat="1" applyFont="1"/>
    <xf numFmtId="2" fontId="1" fillId="0" borderId="35" xfId="0" applyNumberFormat="1" applyFont="1" applyBorder="1"/>
    <xf numFmtId="0" fontId="0" fillId="0" borderId="42" xfId="0" applyBorder="1"/>
    <xf numFmtId="0" fontId="0" fillId="0" borderId="44" xfId="0" applyBorder="1"/>
    <xf numFmtId="0" fontId="0" fillId="0" borderId="37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3" borderId="14" xfId="0" applyFont="1" applyFill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 applyProtection="1">
      <alignment horizontal="left"/>
      <protection locked="0"/>
    </xf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14" fontId="8" fillId="0" borderId="0" xfId="0" applyNumberFormat="1" applyFont="1"/>
    <xf numFmtId="0" fontId="11" fillId="0" borderId="0" xfId="0" applyFont="1"/>
    <xf numFmtId="0" fontId="8" fillId="3" borderId="0" xfId="0" applyFont="1" applyFill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14" fontId="8" fillId="3" borderId="3" xfId="0" applyNumberFormat="1" applyFont="1" applyFill="1" applyBorder="1"/>
    <xf numFmtId="0" fontId="8" fillId="3" borderId="11" xfId="0" applyFont="1" applyFill="1" applyBorder="1"/>
    <xf numFmtId="14" fontId="8" fillId="3" borderId="23" xfId="0" applyNumberFormat="1" applyFont="1" applyFill="1" applyBorder="1"/>
    <xf numFmtId="14" fontId="8" fillId="3" borderId="28" xfId="0" applyNumberFormat="1" applyFont="1" applyFill="1" applyBorder="1"/>
    <xf numFmtId="0" fontId="8" fillId="3" borderId="30" xfId="0" applyFont="1" applyFill="1" applyBorder="1" applyAlignment="1">
      <alignment horizontal="right"/>
    </xf>
    <xf numFmtId="14" fontId="8" fillId="3" borderId="24" xfId="0" applyNumberFormat="1" applyFont="1" applyFill="1" applyBorder="1"/>
    <xf numFmtId="0" fontId="8" fillId="3" borderId="30" xfId="0" applyFont="1" applyFill="1" applyBorder="1"/>
    <xf numFmtId="0" fontId="8" fillId="3" borderId="3" xfId="0" applyFont="1" applyFill="1" applyBorder="1"/>
    <xf numFmtId="0" fontId="8" fillId="3" borderId="24" xfId="0" applyFont="1" applyFill="1" applyBorder="1"/>
    <xf numFmtId="0" fontId="8" fillId="3" borderId="12" xfId="0" applyFont="1" applyFill="1" applyBorder="1"/>
    <xf numFmtId="14" fontId="8" fillId="3" borderId="25" xfId="0" applyNumberFormat="1" applyFont="1" applyFill="1" applyBorder="1"/>
    <xf numFmtId="14" fontId="8" fillId="3" borderId="29" xfId="0" applyNumberFormat="1" applyFont="1" applyFill="1" applyBorder="1"/>
    <xf numFmtId="0" fontId="8" fillId="3" borderId="27" xfId="0" applyFont="1" applyFill="1" applyBorder="1"/>
    <xf numFmtId="0" fontId="8" fillId="3" borderId="25" xfId="0" applyFont="1" applyFill="1" applyBorder="1"/>
    <xf numFmtId="0" fontId="8" fillId="3" borderId="26" xfId="0" applyFont="1" applyFill="1" applyBorder="1"/>
    <xf numFmtId="1" fontId="8" fillId="2" borderId="1" xfId="0" applyNumberFormat="1" applyFont="1" applyFill="1" applyBorder="1" applyAlignment="1" applyProtection="1">
      <alignment horizontal="center"/>
      <protection locked="0"/>
    </xf>
    <xf numFmtId="14" fontId="8" fillId="2" borderId="13" xfId="0" applyNumberFormat="1" applyFont="1" applyFill="1" applyBorder="1" applyProtection="1">
      <protection locked="0"/>
    </xf>
    <xf numFmtId="2" fontId="2" fillId="3" borderId="20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41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4" borderId="20" xfId="0" applyNumberFormat="1" applyFont="1" applyFill="1" applyBorder="1" applyProtection="1">
      <protection locked="0"/>
    </xf>
    <xf numFmtId="2" fontId="2" fillId="4" borderId="19" xfId="0" applyNumberFormat="1" applyFont="1" applyFill="1" applyBorder="1" applyProtection="1">
      <protection locked="0"/>
    </xf>
    <xf numFmtId="2" fontId="2" fillId="4" borderId="21" xfId="0" applyNumberFormat="1" applyFont="1" applyFill="1" applyBorder="1" applyProtection="1">
      <protection locked="0"/>
    </xf>
    <xf numFmtId="2" fontId="2" fillId="4" borderId="22" xfId="0" applyNumberFormat="1" applyFont="1" applyFill="1" applyBorder="1" applyProtection="1">
      <protection locked="0"/>
    </xf>
    <xf numFmtId="0" fontId="1" fillId="2" borderId="40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28" xfId="0" applyFont="1" applyBorder="1"/>
    <xf numFmtId="0" fontId="14" fillId="0" borderId="0" xfId="0" applyFont="1"/>
    <xf numFmtId="44" fontId="14" fillId="0" borderId="4" xfId="0" applyNumberFormat="1" applyFont="1" applyBorder="1"/>
    <xf numFmtId="44" fontId="14" fillId="0" borderId="43" xfId="0" applyNumberFormat="1" applyFont="1" applyBorder="1"/>
    <xf numFmtId="44" fontId="14" fillId="0" borderId="37" xfId="0" applyNumberFormat="1" applyFont="1" applyBorder="1"/>
    <xf numFmtId="0" fontId="14" fillId="0" borderId="5" xfId="0" applyFont="1" applyBorder="1"/>
    <xf numFmtId="0" fontId="13" fillId="0" borderId="35" xfId="0" applyFont="1" applyBorder="1"/>
    <xf numFmtId="0" fontId="14" fillId="0" borderId="36" xfId="0" applyFont="1" applyBorder="1"/>
    <xf numFmtId="44" fontId="13" fillId="0" borderId="7" xfId="0" applyNumberFormat="1" applyFont="1" applyBorder="1"/>
    <xf numFmtId="0" fontId="15" fillId="0" borderId="32" xfId="0" applyFont="1" applyBorder="1"/>
    <xf numFmtId="0" fontId="14" fillId="0" borderId="33" xfId="0" applyFont="1" applyBorder="1"/>
    <xf numFmtId="0" fontId="14" fillId="0" borderId="34" xfId="0" applyFont="1" applyBorder="1"/>
    <xf numFmtId="0" fontId="14" fillId="0" borderId="38" xfId="0" applyFont="1" applyBorder="1"/>
    <xf numFmtId="2" fontId="14" fillId="0" borderId="31" xfId="0" applyNumberFormat="1" applyFont="1" applyBorder="1"/>
    <xf numFmtId="2" fontId="14" fillId="0" borderId="4" xfId="0" applyNumberFormat="1" applyFont="1" applyBorder="1"/>
    <xf numFmtId="2" fontId="14" fillId="0" borderId="37" xfId="0" applyNumberFormat="1" applyFont="1" applyBorder="1"/>
    <xf numFmtId="0" fontId="13" fillId="0" borderId="39" xfId="0" applyFont="1" applyBorder="1"/>
    <xf numFmtId="2" fontId="13" fillId="0" borderId="7" xfId="0" applyNumberFormat="1" applyFont="1" applyBorder="1"/>
    <xf numFmtId="0" fontId="1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C4187"/>
      <color rgb="FFCCFFFF"/>
      <color rgb="FF96A4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</xdr:row>
      <xdr:rowOff>47625</xdr:rowOff>
    </xdr:from>
    <xdr:to>
      <xdr:col>8</xdr:col>
      <xdr:colOff>75612</xdr:colOff>
      <xdr:row>3</xdr:row>
      <xdr:rowOff>20955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8FF3AE7A-0EBF-4B07-A012-8C9E2F58B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238125"/>
          <a:ext cx="3714162" cy="840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57"/>
  <sheetViews>
    <sheetView showGridLines="0" tabSelected="1" zoomScaleNormal="100" workbookViewId="0">
      <selection activeCell="C14" sqref="C14"/>
    </sheetView>
  </sheetViews>
  <sheetFormatPr defaultRowHeight="15" x14ac:dyDescent="0.25"/>
  <cols>
    <col min="2" max="2" width="8.42578125" customWidth="1"/>
    <col min="3" max="3" width="12.85546875" customWidth="1"/>
    <col min="4" max="4" width="13" customWidth="1"/>
    <col min="5" max="5" width="15" customWidth="1"/>
    <col min="6" max="6" width="13.85546875" customWidth="1"/>
    <col min="7" max="7" width="13" customWidth="1"/>
    <col min="8" max="8" width="8.42578125" customWidth="1"/>
    <col min="9" max="9" width="13.140625" customWidth="1"/>
    <col min="10" max="10" width="12.5703125" customWidth="1"/>
    <col min="12" max="12" width="13.28515625" customWidth="1"/>
    <col min="13" max="13" width="12.85546875" customWidth="1"/>
  </cols>
  <sheetData>
    <row r="3" spans="2:13" ht="53.25" customHeight="1" x14ac:dyDescent="0.25"/>
    <row r="4" spans="2:13" ht="21" x14ac:dyDescent="0.35">
      <c r="B4" s="25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3" ht="21" x14ac:dyDescent="0.3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3" ht="21" x14ac:dyDescent="0.35">
      <c r="B6" s="25" t="s">
        <v>38</v>
      </c>
      <c r="C6" s="26"/>
      <c r="D6" s="27"/>
      <c r="E6" s="28"/>
      <c r="F6" s="29"/>
      <c r="G6" s="25"/>
      <c r="H6" s="26"/>
      <c r="I6" s="26"/>
      <c r="J6" s="25" t="s">
        <v>14</v>
      </c>
      <c r="K6" s="25">
        <f>Gegevens!B2</f>
        <v>2022</v>
      </c>
      <c r="L6" s="26"/>
    </row>
    <row r="7" spans="2:13" ht="21" x14ac:dyDescent="0.35">
      <c r="B7" s="25"/>
      <c r="C7" s="26"/>
      <c r="D7" s="26"/>
      <c r="E7" s="26"/>
      <c r="F7" s="30"/>
      <c r="G7" s="30"/>
      <c r="H7" s="26"/>
      <c r="I7" s="26"/>
      <c r="J7" s="91" t="s">
        <v>71</v>
      </c>
      <c r="K7" s="26"/>
      <c r="L7" s="26"/>
    </row>
    <row r="8" spans="2:13" ht="21" x14ac:dyDescent="0.35">
      <c r="B8" s="25" t="s">
        <v>23</v>
      </c>
      <c r="C8" s="26"/>
      <c r="D8" s="27"/>
      <c r="E8" s="28"/>
      <c r="F8" s="29"/>
      <c r="G8" s="30"/>
      <c r="H8" s="26"/>
      <c r="I8" s="26"/>
      <c r="K8" s="26"/>
      <c r="L8" s="26"/>
    </row>
    <row r="9" spans="2:13" ht="21" x14ac:dyDescent="0.35">
      <c r="B9" s="25" t="s">
        <v>70</v>
      </c>
      <c r="C9" s="26"/>
      <c r="D9" s="27"/>
      <c r="E9" s="28"/>
      <c r="F9" s="29"/>
      <c r="G9" s="30"/>
      <c r="H9" s="26"/>
      <c r="I9" s="26"/>
      <c r="J9" s="26"/>
      <c r="K9" s="26"/>
      <c r="L9" s="26"/>
    </row>
    <row r="10" spans="2:13" ht="21" x14ac:dyDescent="0.35">
      <c r="B10" s="25" t="s">
        <v>0</v>
      </c>
      <c r="C10" s="26"/>
      <c r="D10" s="27"/>
      <c r="E10" s="28"/>
      <c r="F10" s="29"/>
      <c r="G10" s="26"/>
      <c r="H10" s="26"/>
      <c r="I10" s="26"/>
      <c r="J10" s="26"/>
      <c r="K10" s="26"/>
      <c r="L10" s="26"/>
    </row>
    <row r="11" spans="2:13" ht="21" x14ac:dyDescent="0.35">
      <c r="B11" s="25"/>
      <c r="C11" s="26"/>
      <c r="D11" s="66"/>
      <c r="E11" s="66"/>
      <c r="F11" s="66"/>
      <c r="G11" s="26"/>
      <c r="H11" s="26"/>
      <c r="I11" s="26"/>
      <c r="J11" s="26"/>
      <c r="K11" s="26"/>
      <c r="L11" s="26"/>
    </row>
    <row r="12" spans="2:13" ht="15.75" thickBot="1" x14ac:dyDescent="0.3"/>
    <row r="13" spans="2:13" ht="34.5" customHeight="1" thickBot="1" x14ac:dyDescent="0.3">
      <c r="B13" s="11" t="s">
        <v>28</v>
      </c>
      <c r="C13" s="12" t="s">
        <v>1</v>
      </c>
      <c r="D13" s="12" t="s">
        <v>33</v>
      </c>
      <c r="E13" s="13" t="str">
        <f t="shared" ref="E13:M13" si="0">B13</f>
        <v>Week</v>
      </c>
      <c r="F13" s="12" t="str">
        <f t="shared" si="0"/>
        <v>Inkomsten
per periode</v>
      </c>
      <c r="G13" s="12" t="str">
        <f t="shared" si="0"/>
        <v>Fiscaal loon
per periode</v>
      </c>
      <c r="H13" s="13" t="str">
        <f t="shared" si="0"/>
        <v>Week</v>
      </c>
      <c r="I13" s="12" t="str">
        <f t="shared" si="0"/>
        <v>Inkomsten
per periode</v>
      </c>
      <c r="J13" s="12" t="str">
        <f t="shared" si="0"/>
        <v>Fiscaal loon
per periode</v>
      </c>
      <c r="K13" s="13" t="str">
        <f t="shared" si="0"/>
        <v>Week</v>
      </c>
      <c r="L13" s="65" t="str">
        <f t="shared" si="0"/>
        <v>Inkomsten
per periode</v>
      </c>
      <c r="M13" s="12" t="str">
        <f t="shared" si="0"/>
        <v>Fiscaal loon
per periode</v>
      </c>
    </row>
    <row r="14" spans="2:13" x14ac:dyDescent="0.25">
      <c r="B14" s="14">
        <v>52</v>
      </c>
      <c r="C14" s="57"/>
      <c r="D14" s="61"/>
      <c r="E14" s="15">
        <f>B27+1</f>
        <v>14</v>
      </c>
      <c r="F14" s="58"/>
      <c r="G14" s="62"/>
      <c r="H14" s="15">
        <f>E27+1</f>
        <v>28</v>
      </c>
      <c r="I14" s="58"/>
      <c r="J14" s="62"/>
      <c r="K14" s="15">
        <f>H27+1</f>
        <v>42</v>
      </c>
      <c r="L14" s="59"/>
      <c r="M14" s="63"/>
    </row>
    <row r="15" spans="2:13" x14ac:dyDescent="0.25">
      <c r="B15" s="14">
        <v>1</v>
      </c>
      <c r="C15" s="57"/>
      <c r="D15" s="61"/>
      <c r="E15" s="15">
        <f>E14+1</f>
        <v>15</v>
      </c>
      <c r="F15" s="57"/>
      <c r="G15" s="61"/>
      <c r="H15" s="15">
        <f>H14+1</f>
        <v>29</v>
      </c>
      <c r="I15" s="57"/>
      <c r="J15" s="61"/>
      <c r="K15" s="15">
        <f>K14+1</f>
        <v>43</v>
      </c>
      <c r="L15" s="60"/>
      <c r="M15" s="64"/>
    </row>
    <row r="16" spans="2:13" x14ac:dyDescent="0.25">
      <c r="B16" s="14">
        <f>B15+1</f>
        <v>2</v>
      </c>
      <c r="C16" s="57"/>
      <c r="D16" s="61"/>
      <c r="E16" s="15">
        <f t="shared" ref="E16:E27" si="1">E15+1</f>
        <v>16</v>
      </c>
      <c r="F16" s="57"/>
      <c r="G16" s="61"/>
      <c r="H16" s="15">
        <f t="shared" ref="H16:H27" si="2">H15+1</f>
        <v>30</v>
      </c>
      <c r="I16" s="57"/>
      <c r="J16" s="61"/>
      <c r="K16" s="15">
        <f t="shared" ref="K16:K25" si="3">K15+1</f>
        <v>44</v>
      </c>
      <c r="L16" s="60"/>
      <c r="M16" s="64"/>
    </row>
    <row r="17" spans="2:13" x14ac:dyDescent="0.25">
      <c r="B17" s="14">
        <f t="shared" ref="B17:B27" si="4">B16+1</f>
        <v>3</v>
      </c>
      <c r="C17" s="57"/>
      <c r="D17" s="61"/>
      <c r="E17" s="15">
        <f t="shared" si="1"/>
        <v>17</v>
      </c>
      <c r="F17" s="57"/>
      <c r="G17" s="61"/>
      <c r="H17" s="15">
        <f t="shared" si="2"/>
        <v>31</v>
      </c>
      <c r="I17" s="57"/>
      <c r="J17" s="61"/>
      <c r="K17" s="15">
        <f t="shared" si="3"/>
        <v>45</v>
      </c>
      <c r="L17" s="60"/>
      <c r="M17" s="64"/>
    </row>
    <row r="18" spans="2:13" x14ac:dyDescent="0.25">
      <c r="B18" s="14">
        <f t="shared" si="4"/>
        <v>4</v>
      </c>
      <c r="C18" s="57"/>
      <c r="D18" s="61"/>
      <c r="E18" s="15">
        <f t="shared" si="1"/>
        <v>18</v>
      </c>
      <c r="F18" s="57"/>
      <c r="G18" s="61"/>
      <c r="H18" s="15">
        <f t="shared" si="2"/>
        <v>32</v>
      </c>
      <c r="I18" s="57"/>
      <c r="J18" s="61"/>
      <c r="K18" s="15">
        <f t="shared" si="3"/>
        <v>46</v>
      </c>
      <c r="L18" s="60"/>
      <c r="M18" s="64"/>
    </row>
    <row r="19" spans="2:13" x14ac:dyDescent="0.25">
      <c r="B19" s="14">
        <f t="shared" si="4"/>
        <v>5</v>
      </c>
      <c r="C19" s="57"/>
      <c r="D19" s="61"/>
      <c r="E19" s="15">
        <f t="shared" si="1"/>
        <v>19</v>
      </c>
      <c r="F19" s="57"/>
      <c r="G19" s="61"/>
      <c r="H19" s="15">
        <f t="shared" si="2"/>
        <v>33</v>
      </c>
      <c r="I19" s="57"/>
      <c r="J19" s="61"/>
      <c r="K19" s="15">
        <f t="shared" si="3"/>
        <v>47</v>
      </c>
      <c r="L19" s="60"/>
      <c r="M19" s="64"/>
    </row>
    <row r="20" spans="2:13" x14ac:dyDescent="0.25">
      <c r="B20" s="14">
        <f t="shared" si="4"/>
        <v>6</v>
      </c>
      <c r="C20" s="57"/>
      <c r="D20" s="61"/>
      <c r="E20" s="15">
        <f t="shared" si="1"/>
        <v>20</v>
      </c>
      <c r="F20" s="57"/>
      <c r="G20" s="61"/>
      <c r="H20" s="15">
        <f t="shared" si="2"/>
        <v>34</v>
      </c>
      <c r="I20" s="57"/>
      <c r="J20" s="61"/>
      <c r="K20" s="15">
        <f t="shared" si="3"/>
        <v>48</v>
      </c>
      <c r="L20" s="60"/>
      <c r="M20" s="64"/>
    </row>
    <row r="21" spans="2:13" x14ac:dyDescent="0.25">
      <c r="B21" s="14">
        <f t="shared" si="4"/>
        <v>7</v>
      </c>
      <c r="C21" s="57"/>
      <c r="D21" s="61"/>
      <c r="E21" s="15">
        <f t="shared" si="1"/>
        <v>21</v>
      </c>
      <c r="F21" s="57"/>
      <c r="G21" s="61"/>
      <c r="H21" s="15">
        <f t="shared" si="2"/>
        <v>35</v>
      </c>
      <c r="I21" s="57"/>
      <c r="J21" s="61"/>
      <c r="K21" s="15">
        <f t="shared" si="3"/>
        <v>49</v>
      </c>
      <c r="L21" s="60"/>
      <c r="M21" s="64"/>
    </row>
    <row r="22" spans="2:13" x14ac:dyDescent="0.25">
      <c r="B22" s="14">
        <f t="shared" si="4"/>
        <v>8</v>
      </c>
      <c r="C22" s="57"/>
      <c r="D22" s="61"/>
      <c r="E22" s="15">
        <f t="shared" si="1"/>
        <v>22</v>
      </c>
      <c r="F22" s="57"/>
      <c r="G22" s="61"/>
      <c r="H22" s="15">
        <f t="shared" si="2"/>
        <v>36</v>
      </c>
      <c r="I22" s="57"/>
      <c r="J22" s="61"/>
      <c r="K22" s="15">
        <f t="shared" si="3"/>
        <v>50</v>
      </c>
      <c r="L22" s="60"/>
      <c r="M22" s="64"/>
    </row>
    <row r="23" spans="2:13" x14ac:dyDescent="0.25">
      <c r="B23" s="14">
        <f t="shared" si="4"/>
        <v>9</v>
      </c>
      <c r="C23" s="57"/>
      <c r="D23" s="61"/>
      <c r="E23" s="15">
        <f t="shared" si="1"/>
        <v>23</v>
      </c>
      <c r="F23" s="57"/>
      <c r="G23" s="61"/>
      <c r="H23" s="15">
        <f t="shared" si="2"/>
        <v>37</v>
      </c>
      <c r="I23" s="57"/>
      <c r="J23" s="61"/>
      <c r="K23" s="15">
        <f t="shared" si="3"/>
        <v>51</v>
      </c>
      <c r="L23" s="60"/>
      <c r="M23" s="64"/>
    </row>
    <row r="24" spans="2:13" x14ac:dyDescent="0.25">
      <c r="B24" s="14">
        <f t="shared" si="4"/>
        <v>10</v>
      </c>
      <c r="C24" s="57"/>
      <c r="D24" s="61"/>
      <c r="E24" s="15">
        <f t="shared" si="1"/>
        <v>24</v>
      </c>
      <c r="F24" s="57"/>
      <c r="G24" s="61"/>
      <c r="H24" s="15">
        <f t="shared" si="2"/>
        <v>38</v>
      </c>
      <c r="I24" s="57"/>
      <c r="J24" s="61"/>
      <c r="K24" s="15">
        <f t="shared" si="3"/>
        <v>52</v>
      </c>
      <c r="L24" s="60"/>
      <c r="M24" s="64"/>
    </row>
    <row r="25" spans="2:13" x14ac:dyDescent="0.25">
      <c r="B25" s="14">
        <f t="shared" si="4"/>
        <v>11</v>
      </c>
      <c r="C25" s="57"/>
      <c r="D25" s="61"/>
      <c r="E25" s="15">
        <f t="shared" si="1"/>
        <v>25</v>
      </c>
      <c r="F25" s="57"/>
      <c r="G25" s="61"/>
      <c r="H25" s="15">
        <f t="shared" si="2"/>
        <v>39</v>
      </c>
      <c r="I25" s="57"/>
      <c r="J25" s="61"/>
      <c r="K25" s="15">
        <f t="shared" si="3"/>
        <v>53</v>
      </c>
      <c r="L25" s="60"/>
      <c r="M25" s="64"/>
    </row>
    <row r="26" spans="2:13" x14ac:dyDescent="0.25">
      <c r="B26" s="14">
        <f t="shared" si="4"/>
        <v>12</v>
      </c>
      <c r="C26" s="57"/>
      <c r="D26" s="61"/>
      <c r="E26" s="15">
        <f t="shared" si="1"/>
        <v>26</v>
      </c>
      <c r="F26" s="57"/>
      <c r="G26" s="61"/>
      <c r="H26" s="15">
        <f t="shared" si="2"/>
        <v>40</v>
      </c>
      <c r="I26" s="57"/>
      <c r="J26" s="61"/>
      <c r="K26" s="6"/>
      <c r="L26" s="16"/>
      <c r="M26" s="19"/>
    </row>
    <row r="27" spans="2:13" x14ac:dyDescent="0.25">
      <c r="B27" s="14">
        <f t="shared" si="4"/>
        <v>13</v>
      </c>
      <c r="C27" s="57"/>
      <c r="D27" s="61"/>
      <c r="E27" s="15">
        <f t="shared" si="1"/>
        <v>27</v>
      </c>
      <c r="F27" s="57"/>
      <c r="G27" s="61"/>
      <c r="H27" s="15">
        <f t="shared" si="2"/>
        <v>41</v>
      </c>
      <c r="I27" s="57"/>
      <c r="J27" s="61"/>
      <c r="K27" s="6"/>
      <c r="L27" s="20"/>
      <c r="M27" s="21"/>
    </row>
    <row r="28" spans="2:13" ht="15.75" thickBot="1" x14ac:dyDescent="0.3">
      <c r="B28" s="7"/>
      <c r="C28" s="8">
        <f>SUM(C14:C27)</f>
        <v>0</v>
      </c>
      <c r="D28" s="8">
        <f>SUM(D14:D27)</f>
        <v>0</v>
      </c>
      <c r="E28" s="9"/>
      <c r="F28" s="8">
        <f>C28+SUM(F14:F27)</f>
        <v>0</v>
      </c>
      <c r="G28" s="8">
        <f>D28+SUM(G14:G27)</f>
        <v>0</v>
      </c>
      <c r="H28" s="9"/>
      <c r="I28" s="8">
        <f>SUM(I14:I27)+F28</f>
        <v>0</v>
      </c>
      <c r="J28" s="8">
        <f>SUM(J14:J27)+G28</f>
        <v>0</v>
      </c>
      <c r="K28" s="9"/>
      <c r="L28" s="18">
        <f>SUM(L14:L27)+I28</f>
        <v>0</v>
      </c>
      <c r="M28" s="10">
        <f>SUM(M14:M27)+J28</f>
        <v>0</v>
      </c>
    </row>
    <row r="29" spans="2:13" x14ac:dyDescent="0.25">
      <c r="C29" s="17"/>
      <c r="D29" s="17"/>
      <c r="F29" s="17"/>
      <c r="G29" s="17"/>
      <c r="I29" s="17"/>
      <c r="J29" s="17"/>
      <c r="L29" s="17"/>
      <c r="M29" s="17"/>
    </row>
    <row r="30" spans="2:13" x14ac:dyDescent="0.25">
      <c r="C30" s="17"/>
      <c r="D30" s="17"/>
      <c r="F30" s="17"/>
      <c r="G30" s="17"/>
      <c r="I30" s="17"/>
      <c r="J30" s="17"/>
      <c r="L30" s="17"/>
      <c r="M30" s="17"/>
    </row>
    <row r="31" spans="2:13" ht="21" x14ac:dyDescent="0.35">
      <c r="B31" s="25" t="s">
        <v>27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7"/>
    </row>
    <row r="32" spans="2:13" x14ac:dyDescent="0.25">
      <c r="B32" s="26"/>
      <c r="C32" s="31"/>
      <c r="D32" s="31"/>
      <c r="E32" s="26"/>
      <c r="F32" s="31"/>
      <c r="G32" s="31"/>
      <c r="H32" s="26"/>
      <c r="I32" s="31"/>
      <c r="J32" s="31"/>
      <c r="K32" s="26"/>
      <c r="L32" s="31"/>
      <c r="M32" s="17"/>
    </row>
    <row r="33" spans="2:12" ht="15.75" thickBot="1" x14ac:dyDescent="0.3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12" ht="21.75" thickBot="1" x14ac:dyDescent="0.4">
      <c r="B34" s="67" t="s">
        <v>36</v>
      </c>
      <c r="C34" s="68"/>
      <c r="D34" s="69"/>
      <c r="E34" s="70" t="s">
        <v>18</v>
      </c>
      <c r="F34" s="71" t="s">
        <v>37</v>
      </c>
      <c r="G34" s="26"/>
      <c r="H34" s="82" t="s">
        <v>35</v>
      </c>
      <c r="I34" s="83"/>
      <c r="J34" s="84"/>
      <c r="K34" s="26"/>
      <c r="L34" s="26"/>
    </row>
    <row r="35" spans="2:12" ht="18" customHeight="1" x14ac:dyDescent="0.25">
      <c r="B35" s="72"/>
      <c r="C35" s="73" t="str">
        <f>"januari "&amp;$G$6</f>
        <v xml:space="preserve">januari </v>
      </c>
      <c r="D35" s="74"/>
      <c r="E35" s="75">
        <f>Berekening!C118</f>
        <v>0</v>
      </c>
      <c r="F35" s="76">
        <f>Berekening!D179</f>
        <v>0</v>
      </c>
      <c r="G35" s="26"/>
      <c r="H35" s="85" t="str">
        <f>"Inkomsten "&amp;K6-1</f>
        <v>Inkomsten 2021</v>
      </c>
      <c r="I35" s="74"/>
      <c r="J35" s="86">
        <f>Berekening!AB117</f>
        <v>0</v>
      </c>
      <c r="K35" s="26"/>
      <c r="L35" s="26"/>
    </row>
    <row r="36" spans="2:12" ht="18" customHeight="1" x14ac:dyDescent="0.25">
      <c r="B36" s="72"/>
      <c r="C36" s="73" t="str">
        <f>"februari "&amp;$G$6</f>
        <v xml:space="preserve">februari </v>
      </c>
      <c r="D36" s="74"/>
      <c r="E36" s="75">
        <f>Berekening!E118</f>
        <v>0</v>
      </c>
      <c r="F36" s="76">
        <f>Berekening!F179</f>
        <v>0</v>
      </c>
      <c r="G36" s="26"/>
      <c r="H36" s="85" t="str">
        <f>"Inkomsten "&amp;K6</f>
        <v>Inkomsten 2022</v>
      </c>
      <c r="I36" s="74"/>
      <c r="J36" s="87">
        <f>E47</f>
        <v>0</v>
      </c>
      <c r="K36" s="26"/>
      <c r="L36" s="26"/>
    </row>
    <row r="37" spans="2:12" ht="18" customHeight="1" x14ac:dyDescent="0.25">
      <c r="B37" s="72"/>
      <c r="C37" s="73" t="str">
        <f>"maart "&amp;$G$6</f>
        <v xml:space="preserve">maart </v>
      </c>
      <c r="D37" s="74"/>
      <c r="E37" s="75">
        <f>Berekening!G118</f>
        <v>0</v>
      </c>
      <c r="F37" s="76">
        <f>Berekening!H179</f>
        <v>0</v>
      </c>
      <c r="G37" s="26"/>
      <c r="H37" s="85" t="str">
        <f>"Inkomsten "&amp;K6+1</f>
        <v>Inkomsten 2023</v>
      </c>
      <c r="I37" s="74"/>
      <c r="J37" s="88">
        <f>Berekening!AC117</f>
        <v>0</v>
      </c>
      <c r="K37" s="26"/>
      <c r="L37" s="26"/>
    </row>
    <row r="38" spans="2:12" ht="18" customHeight="1" thickBot="1" x14ac:dyDescent="0.3">
      <c r="B38" s="72"/>
      <c r="C38" s="73" t="str">
        <f>"april "&amp;$G$6</f>
        <v xml:space="preserve">april </v>
      </c>
      <c r="D38" s="74"/>
      <c r="E38" s="75">
        <f>Berekening!I118</f>
        <v>0</v>
      </c>
      <c r="F38" s="76">
        <f>Berekening!J179</f>
        <v>0</v>
      </c>
      <c r="G38" s="26"/>
      <c r="H38" s="89" t="s">
        <v>24</v>
      </c>
      <c r="I38" s="80"/>
      <c r="J38" s="90">
        <f>SUM(J35:J37)</f>
        <v>0</v>
      </c>
      <c r="K38" s="26"/>
      <c r="L38" s="26"/>
    </row>
    <row r="39" spans="2:12" ht="18" customHeight="1" thickBot="1" x14ac:dyDescent="0.3">
      <c r="B39" s="72"/>
      <c r="C39" s="73" t="str">
        <f>"mei "&amp;$G$6</f>
        <v xml:space="preserve">mei </v>
      </c>
      <c r="D39" s="74"/>
      <c r="E39" s="75">
        <f>Berekening!K118</f>
        <v>0</v>
      </c>
      <c r="F39" s="76">
        <f>Berekening!L179</f>
        <v>0</v>
      </c>
      <c r="G39" s="26"/>
      <c r="H39" s="74"/>
      <c r="I39" s="74"/>
      <c r="J39" s="74"/>
      <c r="K39" s="26"/>
      <c r="L39" s="26"/>
    </row>
    <row r="40" spans="2:12" ht="18" customHeight="1" thickBot="1" x14ac:dyDescent="0.35">
      <c r="B40" s="72"/>
      <c r="C40" s="73" t="str">
        <f>"juni "&amp;$G$6</f>
        <v xml:space="preserve">juni </v>
      </c>
      <c r="D40" s="74"/>
      <c r="E40" s="75">
        <f>Berekening!M118</f>
        <v>0</v>
      </c>
      <c r="F40" s="76">
        <f>Berekening!N179</f>
        <v>0</v>
      </c>
      <c r="G40" s="26"/>
      <c r="H40" s="82" t="s">
        <v>34</v>
      </c>
      <c r="I40" s="83"/>
      <c r="J40" s="84"/>
      <c r="K40" s="26"/>
      <c r="L40" s="26"/>
    </row>
    <row r="41" spans="2:12" ht="18" customHeight="1" x14ac:dyDescent="0.25">
      <c r="B41" s="72"/>
      <c r="C41" s="73" t="str">
        <f>"juli "&amp;$G$6</f>
        <v xml:space="preserve">juli </v>
      </c>
      <c r="D41" s="74"/>
      <c r="E41" s="75">
        <f>Berekening!O118</f>
        <v>0</v>
      </c>
      <c r="F41" s="76">
        <f>Berekening!P179</f>
        <v>0</v>
      </c>
      <c r="G41" s="26"/>
      <c r="H41" s="85" t="str">
        <f>"Fiscaal loon "&amp;K6-1</f>
        <v>Fiscaal loon 2021</v>
      </c>
      <c r="I41" s="74"/>
      <c r="J41" s="86">
        <f>Berekening!AC178</f>
        <v>0</v>
      </c>
      <c r="K41" s="26"/>
      <c r="L41" s="26"/>
    </row>
    <row r="42" spans="2:12" ht="18" customHeight="1" x14ac:dyDescent="0.25">
      <c r="B42" s="72"/>
      <c r="C42" s="73" t="str">
        <f>"augustus "&amp;$G$6</f>
        <v xml:space="preserve">augustus </v>
      </c>
      <c r="D42" s="74"/>
      <c r="E42" s="75">
        <f>Berekening!Q118</f>
        <v>0</v>
      </c>
      <c r="F42" s="76">
        <f>Berekening!R179</f>
        <v>0</v>
      </c>
      <c r="G42" s="26"/>
      <c r="H42" s="85" t="str">
        <f>"Fiscaal loon "&amp;K6</f>
        <v>Fiscaal loon 2022</v>
      </c>
      <c r="I42" s="74"/>
      <c r="J42" s="87">
        <f>Berekening!AA178</f>
        <v>0</v>
      </c>
      <c r="K42" s="26"/>
      <c r="L42" s="26"/>
    </row>
    <row r="43" spans="2:12" ht="18" customHeight="1" x14ac:dyDescent="0.25">
      <c r="B43" s="72"/>
      <c r="C43" s="73" t="str">
        <f>"september "&amp;$G$6</f>
        <v xml:space="preserve">september </v>
      </c>
      <c r="D43" s="74"/>
      <c r="E43" s="75">
        <f>Berekening!S118</f>
        <v>0</v>
      </c>
      <c r="F43" s="76">
        <f>Berekening!T179</f>
        <v>0</v>
      </c>
      <c r="G43" s="26"/>
      <c r="H43" s="85" t="str">
        <f>"Fiscaal loon "&amp;K6+1</f>
        <v>Fiscaal loon 2023</v>
      </c>
      <c r="I43" s="74"/>
      <c r="J43" s="88">
        <f>Berekening!AD178</f>
        <v>0</v>
      </c>
      <c r="K43" s="26"/>
      <c r="L43" s="26"/>
    </row>
    <row r="44" spans="2:12" ht="18" customHeight="1" thickBot="1" x14ac:dyDescent="0.3">
      <c r="B44" s="72"/>
      <c r="C44" s="73" t="str">
        <f>"oktober "&amp;$G$6</f>
        <v xml:space="preserve">oktober </v>
      </c>
      <c r="D44" s="74"/>
      <c r="E44" s="75">
        <f>Berekening!U118</f>
        <v>0</v>
      </c>
      <c r="F44" s="76">
        <f>Berekening!V179</f>
        <v>0</v>
      </c>
      <c r="G44" s="26"/>
      <c r="H44" s="89" t="s">
        <v>24</v>
      </c>
      <c r="I44" s="80"/>
      <c r="J44" s="90">
        <f>SUM(J41:J43)</f>
        <v>0</v>
      </c>
      <c r="K44" s="26"/>
      <c r="L44" s="26"/>
    </row>
    <row r="45" spans="2:12" ht="18" customHeight="1" x14ac:dyDescent="0.25">
      <c r="B45" s="72"/>
      <c r="C45" s="73" t="str">
        <f>"november "&amp;$G$6</f>
        <v xml:space="preserve">november </v>
      </c>
      <c r="D45" s="74"/>
      <c r="E45" s="75">
        <f>Berekening!W118</f>
        <v>0</v>
      </c>
      <c r="F45" s="76">
        <f>Berekening!X179</f>
        <v>0</v>
      </c>
      <c r="G45" s="26"/>
      <c r="H45" s="26"/>
      <c r="I45" s="26"/>
      <c r="J45" s="26"/>
      <c r="K45" s="26"/>
      <c r="L45" s="26"/>
    </row>
    <row r="46" spans="2:12" ht="18" customHeight="1" x14ac:dyDescent="0.25">
      <c r="B46" s="72"/>
      <c r="C46" s="73" t="str">
        <f>"december "&amp;$G$6</f>
        <v xml:space="preserve">december </v>
      </c>
      <c r="D46" s="74"/>
      <c r="E46" s="77">
        <f>Berekening!Y118</f>
        <v>0</v>
      </c>
      <c r="F46" s="77">
        <f>Berekening!Z179</f>
        <v>0</v>
      </c>
      <c r="G46" s="26"/>
      <c r="H46" s="26"/>
      <c r="I46" s="26"/>
      <c r="J46" s="26"/>
      <c r="K46" s="26"/>
      <c r="L46" s="26"/>
    </row>
    <row r="47" spans="2:12" ht="18" customHeight="1" thickBot="1" x14ac:dyDescent="0.3">
      <c r="B47" s="78"/>
      <c r="C47" s="79" t="str">
        <f>H36</f>
        <v>Inkomsten 2022</v>
      </c>
      <c r="D47" s="80"/>
      <c r="E47" s="81">
        <f>SUM(E35:E46)</f>
        <v>0</v>
      </c>
      <c r="F47" s="81">
        <f>SUM(F35:F46)</f>
        <v>0</v>
      </c>
      <c r="G47" s="26"/>
      <c r="H47" s="26"/>
      <c r="I47" s="26"/>
      <c r="J47" s="26"/>
      <c r="K47" s="26"/>
      <c r="L47" s="26"/>
    </row>
    <row r="48" spans="2:12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 x14ac:dyDescent="0.25">
      <c r="B49" s="34" t="s">
        <v>72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2:12" x14ac:dyDescent="0.25">
      <c r="B50" s="32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2:12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2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2:12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2:12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2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</sheetData>
  <sheetProtection algorithmName="SHA-512" hashValue="qG304aQ2M1p7qHQcZkzV/Lv0jhPsFWeiJAfS8A+vWU9eo7YLplSOlpnKAFNNKyvMCeKO/5QHFD6elbzfz9tWQw==" saltValue="QeqtB9g83qBgnOXorW92ag==" spinCount="100000" sheet="1" selectLockedCells="1"/>
  <mergeCells count="5">
    <mergeCell ref="B34:D34"/>
    <mergeCell ref="D10:F10"/>
    <mergeCell ref="D8:F8"/>
    <mergeCell ref="D9:F9"/>
    <mergeCell ref="D6:F6"/>
  </mergeCells>
  <pageMargins left="0.39370078740157483" right="0.39370078740157483" top="0.35433070866141736" bottom="0.74803149606299213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showGridLines="0" workbookViewId="0">
      <selection activeCell="B2" sqref="B2"/>
    </sheetView>
  </sheetViews>
  <sheetFormatPr defaultRowHeight="15" x14ac:dyDescent="0.25"/>
  <cols>
    <col min="2" max="3" width="10.42578125" bestFit="1" customWidth="1"/>
    <col min="5" max="5" width="10.5703125" bestFit="1" customWidth="1"/>
    <col min="6" max="9" width="10.42578125" bestFit="1" customWidth="1"/>
    <col min="11" max="12" width="10.42578125" bestFit="1" customWidth="1"/>
  </cols>
  <sheetData>
    <row r="1" spans="1:12" ht="15.75" thickBo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thickBot="1" x14ac:dyDescent="0.3">
      <c r="A2" s="35" t="s">
        <v>14</v>
      </c>
      <c r="B2" s="55">
        <v>2022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6.5" thickTop="1" thickBot="1" x14ac:dyDescent="0.3">
      <c r="A4" s="36" t="s">
        <v>17</v>
      </c>
      <c r="B4" s="37" t="s">
        <v>15</v>
      </c>
      <c r="C4" s="38" t="s">
        <v>16</v>
      </c>
      <c r="D4" s="36" t="s">
        <v>17</v>
      </c>
      <c r="E4" s="37" t="s">
        <v>15</v>
      </c>
      <c r="F4" s="38" t="s">
        <v>16</v>
      </c>
      <c r="G4" s="36" t="s">
        <v>17</v>
      </c>
      <c r="H4" s="37" t="s">
        <v>15</v>
      </c>
      <c r="I4" s="38" t="s">
        <v>16</v>
      </c>
      <c r="J4" s="36" t="s">
        <v>17</v>
      </c>
      <c r="K4" s="37" t="s">
        <v>15</v>
      </c>
      <c r="L4" s="38" t="s">
        <v>16</v>
      </c>
    </row>
    <row r="5" spans="1:12" ht="15.75" thickTop="1" x14ac:dyDescent="0.25">
      <c r="A5" s="39">
        <v>52</v>
      </c>
      <c r="B5" s="56">
        <v>44557</v>
      </c>
      <c r="C5" s="40">
        <f>IF(B5=0,"",B5+6)</f>
        <v>44563</v>
      </c>
      <c r="D5" s="41">
        <f>A18+1</f>
        <v>14</v>
      </c>
      <c r="E5" s="40">
        <f>C18+1</f>
        <v>44655</v>
      </c>
      <c r="F5" s="40">
        <f>E5+6</f>
        <v>44661</v>
      </c>
      <c r="G5" s="41">
        <f>D18+1</f>
        <v>28</v>
      </c>
      <c r="H5" s="40">
        <f>F18+1</f>
        <v>44753</v>
      </c>
      <c r="I5" s="40">
        <f>H5+6</f>
        <v>44759</v>
      </c>
      <c r="J5" s="41">
        <f>G18+1</f>
        <v>42</v>
      </c>
      <c r="K5" s="40">
        <f>I18+1</f>
        <v>44851</v>
      </c>
      <c r="L5" s="42">
        <f>K5+6</f>
        <v>44857</v>
      </c>
    </row>
    <row r="6" spans="1:12" x14ac:dyDescent="0.25">
      <c r="A6" s="41">
        <v>1</v>
      </c>
      <c r="B6" s="40">
        <f t="shared" ref="B6:B18" si="0">C5+1</f>
        <v>44564</v>
      </c>
      <c r="C6" s="40">
        <f>B6+6</f>
        <v>44570</v>
      </c>
      <c r="D6" s="41">
        <f>D5+1</f>
        <v>15</v>
      </c>
      <c r="E6" s="40">
        <f>F5+1</f>
        <v>44662</v>
      </c>
      <c r="F6" s="40">
        <f t="shared" ref="F6:F18" si="1">E6+6</f>
        <v>44668</v>
      </c>
      <c r="G6" s="41">
        <f>G5+1</f>
        <v>29</v>
      </c>
      <c r="H6" s="40">
        <f>I5+1</f>
        <v>44760</v>
      </c>
      <c r="I6" s="40">
        <f t="shared" ref="I6:I18" si="2">H6+6</f>
        <v>44766</v>
      </c>
      <c r="J6" s="41">
        <f>J5+1</f>
        <v>43</v>
      </c>
      <c r="K6" s="40">
        <f>L5+1</f>
        <v>44858</v>
      </c>
      <c r="L6" s="42">
        <f t="shared" ref="L6:L15" si="3">K6+6</f>
        <v>44864</v>
      </c>
    </row>
    <row r="7" spans="1:12" x14ac:dyDescent="0.25">
      <c r="A7" s="41">
        <f>A6+1</f>
        <v>2</v>
      </c>
      <c r="B7" s="40">
        <f t="shared" si="0"/>
        <v>44571</v>
      </c>
      <c r="C7" s="40">
        <f t="shared" ref="C7:C18" si="4">B7+6</f>
        <v>44577</v>
      </c>
      <c r="D7" s="41">
        <f>D6+1</f>
        <v>16</v>
      </c>
      <c r="E7" s="40">
        <f t="shared" ref="E7:E18" si="5">F6+1</f>
        <v>44669</v>
      </c>
      <c r="F7" s="40">
        <f t="shared" si="1"/>
        <v>44675</v>
      </c>
      <c r="G7" s="41">
        <f>G6+1</f>
        <v>30</v>
      </c>
      <c r="H7" s="40">
        <f t="shared" ref="H7:H18" si="6">I6+1</f>
        <v>44767</v>
      </c>
      <c r="I7" s="40">
        <f t="shared" si="2"/>
        <v>44773</v>
      </c>
      <c r="J7" s="41">
        <f>J6+1</f>
        <v>44</v>
      </c>
      <c r="K7" s="40">
        <f t="shared" ref="K7:K15" si="7">L6+1</f>
        <v>44865</v>
      </c>
      <c r="L7" s="42">
        <f t="shared" si="3"/>
        <v>44871</v>
      </c>
    </row>
    <row r="8" spans="1:12" x14ac:dyDescent="0.25">
      <c r="A8" s="41">
        <f t="shared" ref="A8:A18" si="8">A7+1</f>
        <v>3</v>
      </c>
      <c r="B8" s="40">
        <f t="shared" si="0"/>
        <v>44578</v>
      </c>
      <c r="C8" s="40">
        <f t="shared" si="4"/>
        <v>44584</v>
      </c>
      <c r="D8" s="41">
        <f t="shared" ref="D8:D18" si="9">D7+1</f>
        <v>17</v>
      </c>
      <c r="E8" s="40">
        <f t="shared" si="5"/>
        <v>44676</v>
      </c>
      <c r="F8" s="40">
        <f t="shared" si="1"/>
        <v>44682</v>
      </c>
      <c r="G8" s="41">
        <f t="shared" ref="G8:G18" si="10">G7+1</f>
        <v>31</v>
      </c>
      <c r="H8" s="40">
        <f t="shared" si="6"/>
        <v>44774</v>
      </c>
      <c r="I8" s="40">
        <f t="shared" si="2"/>
        <v>44780</v>
      </c>
      <c r="J8" s="41">
        <f t="shared" ref="J8:J15" si="11">J7+1</f>
        <v>45</v>
      </c>
      <c r="K8" s="40">
        <f t="shared" si="7"/>
        <v>44872</v>
      </c>
      <c r="L8" s="42">
        <f t="shared" si="3"/>
        <v>44878</v>
      </c>
    </row>
    <row r="9" spans="1:12" x14ac:dyDescent="0.25">
      <c r="A9" s="41">
        <f t="shared" si="8"/>
        <v>4</v>
      </c>
      <c r="B9" s="40">
        <f t="shared" si="0"/>
        <v>44585</v>
      </c>
      <c r="C9" s="40">
        <f t="shared" si="4"/>
        <v>44591</v>
      </c>
      <c r="D9" s="41">
        <f t="shared" si="9"/>
        <v>18</v>
      </c>
      <c r="E9" s="40">
        <f t="shared" si="5"/>
        <v>44683</v>
      </c>
      <c r="F9" s="40">
        <f t="shared" si="1"/>
        <v>44689</v>
      </c>
      <c r="G9" s="41">
        <f t="shared" si="10"/>
        <v>32</v>
      </c>
      <c r="H9" s="40">
        <f t="shared" si="6"/>
        <v>44781</v>
      </c>
      <c r="I9" s="40">
        <f t="shared" si="2"/>
        <v>44787</v>
      </c>
      <c r="J9" s="41">
        <f t="shared" si="11"/>
        <v>46</v>
      </c>
      <c r="K9" s="40">
        <f t="shared" si="7"/>
        <v>44879</v>
      </c>
      <c r="L9" s="42">
        <f t="shared" si="3"/>
        <v>44885</v>
      </c>
    </row>
    <row r="10" spans="1:12" x14ac:dyDescent="0.25">
      <c r="A10" s="41">
        <f t="shared" si="8"/>
        <v>5</v>
      </c>
      <c r="B10" s="40">
        <f t="shared" si="0"/>
        <v>44592</v>
      </c>
      <c r="C10" s="40">
        <f t="shared" si="4"/>
        <v>44598</v>
      </c>
      <c r="D10" s="41">
        <f t="shared" si="9"/>
        <v>19</v>
      </c>
      <c r="E10" s="40">
        <f t="shared" si="5"/>
        <v>44690</v>
      </c>
      <c r="F10" s="40">
        <f t="shared" si="1"/>
        <v>44696</v>
      </c>
      <c r="G10" s="41">
        <f t="shared" si="10"/>
        <v>33</v>
      </c>
      <c r="H10" s="40">
        <f t="shared" si="6"/>
        <v>44788</v>
      </c>
      <c r="I10" s="40">
        <f t="shared" si="2"/>
        <v>44794</v>
      </c>
      <c r="J10" s="41">
        <f t="shared" si="11"/>
        <v>47</v>
      </c>
      <c r="K10" s="40">
        <f t="shared" si="7"/>
        <v>44886</v>
      </c>
      <c r="L10" s="42">
        <f t="shared" si="3"/>
        <v>44892</v>
      </c>
    </row>
    <row r="11" spans="1:12" x14ac:dyDescent="0.25">
      <c r="A11" s="41">
        <f t="shared" si="8"/>
        <v>6</v>
      </c>
      <c r="B11" s="40">
        <f t="shared" si="0"/>
        <v>44599</v>
      </c>
      <c r="C11" s="40">
        <f t="shared" si="4"/>
        <v>44605</v>
      </c>
      <c r="D11" s="41">
        <f t="shared" si="9"/>
        <v>20</v>
      </c>
      <c r="E11" s="40">
        <f t="shared" si="5"/>
        <v>44697</v>
      </c>
      <c r="F11" s="40">
        <f t="shared" si="1"/>
        <v>44703</v>
      </c>
      <c r="G11" s="41">
        <f t="shared" si="10"/>
        <v>34</v>
      </c>
      <c r="H11" s="40">
        <f t="shared" si="6"/>
        <v>44795</v>
      </c>
      <c r="I11" s="40">
        <f t="shared" si="2"/>
        <v>44801</v>
      </c>
      <c r="J11" s="41">
        <f t="shared" si="11"/>
        <v>48</v>
      </c>
      <c r="K11" s="40">
        <f t="shared" si="7"/>
        <v>44893</v>
      </c>
      <c r="L11" s="42">
        <f t="shared" si="3"/>
        <v>44899</v>
      </c>
    </row>
    <row r="12" spans="1:12" x14ac:dyDescent="0.25">
      <c r="A12" s="41">
        <f t="shared" si="8"/>
        <v>7</v>
      </c>
      <c r="B12" s="40">
        <f t="shared" si="0"/>
        <v>44606</v>
      </c>
      <c r="C12" s="40">
        <f t="shared" si="4"/>
        <v>44612</v>
      </c>
      <c r="D12" s="41">
        <f t="shared" si="9"/>
        <v>21</v>
      </c>
      <c r="E12" s="40">
        <f t="shared" si="5"/>
        <v>44704</v>
      </c>
      <c r="F12" s="40">
        <f t="shared" si="1"/>
        <v>44710</v>
      </c>
      <c r="G12" s="41">
        <f t="shared" si="10"/>
        <v>35</v>
      </c>
      <c r="H12" s="40">
        <f t="shared" si="6"/>
        <v>44802</v>
      </c>
      <c r="I12" s="40">
        <f t="shared" si="2"/>
        <v>44808</v>
      </c>
      <c r="J12" s="41">
        <f t="shared" si="11"/>
        <v>49</v>
      </c>
      <c r="K12" s="40">
        <f t="shared" si="7"/>
        <v>44900</v>
      </c>
      <c r="L12" s="42">
        <f t="shared" si="3"/>
        <v>44906</v>
      </c>
    </row>
    <row r="13" spans="1:12" x14ac:dyDescent="0.25">
      <c r="A13" s="41">
        <f t="shared" si="8"/>
        <v>8</v>
      </c>
      <c r="B13" s="40">
        <f t="shared" si="0"/>
        <v>44613</v>
      </c>
      <c r="C13" s="40">
        <f t="shared" si="4"/>
        <v>44619</v>
      </c>
      <c r="D13" s="41">
        <f t="shared" si="9"/>
        <v>22</v>
      </c>
      <c r="E13" s="40">
        <f t="shared" si="5"/>
        <v>44711</v>
      </c>
      <c r="F13" s="40">
        <f t="shared" si="1"/>
        <v>44717</v>
      </c>
      <c r="G13" s="41">
        <f t="shared" si="10"/>
        <v>36</v>
      </c>
      <c r="H13" s="40">
        <f t="shared" si="6"/>
        <v>44809</v>
      </c>
      <c r="I13" s="40">
        <f t="shared" si="2"/>
        <v>44815</v>
      </c>
      <c r="J13" s="41">
        <f t="shared" si="11"/>
        <v>50</v>
      </c>
      <c r="K13" s="40">
        <f t="shared" si="7"/>
        <v>44907</v>
      </c>
      <c r="L13" s="42">
        <f t="shared" si="3"/>
        <v>44913</v>
      </c>
    </row>
    <row r="14" spans="1:12" x14ac:dyDescent="0.25">
      <c r="A14" s="41">
        <f t="shared" si="8"/>
        <v>9</v>
      </c>
      <c r="B14" s="40">
        <f t="shared" si="0"/>
        <v>44620</v>
      </c>
      <c r="C14" s="40">
        <f t="shared" si="4"/>
        <v>44626</v>
      </c>
      <c r="D14" s="41">
        <f t="shared" si="9"/>
        <v>23</v>
      </c>
      <c r="E14" s="40">
        <f t="shared" si="5"/>
        <v>44718</v>
      </c>
      <c r="F14" s="40">
        <f t="shared" si="1"/>
        <v>44724</v>
      </c>
      <c r="G14" s="41">
        <f t="shared" si="10"/>
        <v>37</v>
      </c>
      <c r="H14" s="40">
        <f t="shared" si="6"/>
        <v>44816</v>
      </c>
      <c r="I14" s="40">
        <f t="shared" si="2"/>
        <v>44822</v>
      </c>
      <c r="J14" s="41">
        <f t="shared" si="11"/>
        <v>51</v>
      </c>
      <c r="K14" s="40">
        <f t="shared" si="7"/>
        <v>44914</v>
      </c>
      <c r="L14" s="42">
        <f t="shared" si="3"/>
        <v>44920</v>
      </c>
    </row>
    <row r="15" spans="1:12" x14ac:dyDescent="0.25">
      <c r="A15" s="41">
        <f t="shared" si="8"/>
        <v>10</v>
      </c>
      <c r="B15" s="40">
        <f t="shared" si="0"/>
        <v>44627</v>
      </c>
      <c r="C15" s="40">
        <f t="shared" si="4"/>
        <v>44633</v>
      </c>
      <c r="D15" s="41">
        <f t="shared" si="9"/>
        <v>24</v>
      </c>
      <c r="E15" s="40">
        <f t="shared" si="5"/>
        <v>44725</v>
      </c>
      <c r="F15" s="40">
        <f t="shared" si="1"/>
        <v>44731</v>
      </c>
      <c r="G15" s="41">
        <f t="shared" si="10"/>
        <v>38</v>
      </c>
      <c r="H15" s="40">
        <f t="shared" si="6"/>
        <v>44823</v>
      </c>
      <c r="I15" s="40">
        <f t="shared" si="2"/>
        <v>44829</v>
      </c>
      <c r="J15" s="41">
        <f t="shared" si="11"/>
        <v>52</v>
      </c>
      <c r="K15" s="40">
        <f t="shared" si="7"/>
        <v>44921</v>
      </c>
      <c r="L15" s="42">
        <f t="shared" si="3"/>
        <v>44927</v>
      </c>
    </row>
    <row r="16" spans="1:12" x14ac:dyDescent="0.25">
      <c r="A16" s="41">
        <f t="shared" si="8"/>
        <v>11</v>
      </c>
      <c r="B16" s="40">
        <f t="shared" si="0"/>
        <v>44634</v>
      </c>
      <c r="C16" s="40">
        <f t="shared" si="4"/>
        <v>44640</v>
      </c>
      <c r="D16" s="41">
        <f t="shared" si="9"/>
        <v>25</v>
      </c>
      <c r="E16" s="40">
        <f t="shared" si="5"/>
        <v>44732</v>
      </c>
      <c r="F16" s="40">
        <f t="shared" si="1"/>
        <v>44738</v>
      </c>
      <c r="G16" s="41">
        <f t="shared" si="10"/>
        <v>39</v>
      </c>
      <c r="H16" s="40">
        <f t="shared" si="6"/>
        <v>44830</v>
      </c>
      <c r="I16" s="43">
        <f t="shared" si="2"/>
        <v>44836</v>
      </c>
      <c r="J16" s="44" t="s">
        <v>69</v>
      </c>
      <c r="K16" s="40" t="str">
        <f>IF(YEAR(L15+1)=B2+1,"",L15+1)</f>
        <v/>
      </c>
      <c r="L16" s="45" t="str">
        <f>IF(K16="","",K16+6)</f>
        <v/>
      </c>
    </row>
    <row r="17" spans="1:12" x14ac:dyDescent="0.25">
      <c r="A17" s="41">
        <f t="shared" si="8"/>
        <v>12</v>
      </c>
      <c r="B17" s="40">
        <f t="shared" si="0"/>
        <v>44641</v>
      </c>
      <c r="C17" s="40">
        <f t="shared" si="4"/>
        <v>44647</v>
      </c>
      <c r="D17" s="41">
        <f t="shared" si="9"/>
        <v>26</v>
      </c>
      <c r="E17" s="40">
        <f t="shared" si="5"/>
        <v>44739</v>
      </c>
      <c r="F17" s="40">
        <f t="shared" si="1"/>
        <v>44745</v>
      </c>
      <c r="G17" s="41">
        <f t="shared" si="10"/>
        <v>40</v>
      </c>
      <c r="H17" s="40">
        <f t="shared" si="6"/>
        <v>44837</v>
      </c>
      <c r="I17" s="43">
        <f t="shared" si="2"/>
        <v>44843</v>
      </c>
      <c r="J17" s="46"/>
      <c r="K17" s="47"/>
      <c r="L17" s="48"/>
    </row>
    <row r="18" spans="1:12" ht="15.75" thickBot="1" x14ac:dyDescent="0.3">
      <c r="A18" s="49">
        <f t="shared" si="8"/>
        <v>13</v>
      </c>
      <c r="B18" s="50">
        <f t="shared" si="0"/>
        <v>44648</v>
      </c>
      <c r="C18" s="50">
        <f t="shared" si="4"/>
        <v>44654</v>
      </c>
      <c r="D18" s="49">
        <f t="shared" si="9"/>
        <v>27</v>
      </c>
      <c r="E18" s="50">
        <f t="shared" si="5"/>
        <v>44746</v>
      </c>
      <c r="F18" s="50">
        <f t="shared" si="1"/>
        <v>44752</v>
      </c>
      <c r="G18" s="49">
        <f t="shared" si="10"/>
        <v>41</v>
      </c>
      <c r="H18" s="50">
        <f t="shared" si="6"/>
        <v>44844</v>
      </c>
      <c r="I18" s="51">
        <f t="shared" si="2"/>
        <v>44850</v>
      </c>
      <c r="J18" s="52"/>
      <c r="K18" s="53"/>
      <c r="L18" s="54"/>
    </row>
    <row r="19" spans="1:12" ht="15.75" thickTop="1" x14ac:dyDescent="0.25">
      <c r="A19" s="26"/>
      <c r="B19" s="26"/>
      <c r="C19" s="26"/>
      <c r="D19" s="26"/>
      <c r="E19" s="26"/>
      <c r="F19" s="26"/>
      <c r="G19" s="33"/>
      <c r="H19" s="26"/>
      <c r="I19" s="26"/>
      <c r="J19" s="26"/>
      <c r="K19" s="26"/>
      <c r="L19" s="26"/>
    </row>
    <row r="20" spans="1:12" x14ac:dyDescent="0.25">
      <c r="A20" s="26"/>
      <c r="B20" s="26"/>
      <c r="C20" s="26"/>
      <c r="D20" s="26"/>
      <c r="E20" s="26"/>
      <c r="F20" s="26"/>
      <c r="G20" s="33"/>
      <c r="H20" s="26"/>
      <c r="I20" s="26"/>
      <c r="J20" s="26"/>
      <c r="K20" s="26"/>
      <c r="L20" s="26"/>
    </row>
    <row r="21" spans="1:12" x14ac:dyDescent="0.25">
      <c r="A21" s="34" t="str">
        <f>Inkomsten!B49</f>
        <v>© WyzerAcademie</v>
      </c>
      <c r="B21" s="26"/>
      <c r="C21" s="26"/>
      <c r="D21" s="26"/>
      <c r="E21" s="26"/>
      <c r="F21" s="26"/>
      <c r="G21" s="33"/>
      <c r="H21" s="26"/>
      <c r="I21" s="26"/>
      <c r="J21" s="26"/>
      <c r="K21" s="26"/>
      <c r="L21" s="26"/>
    </row>
    <row r="22" spans="1:12" x14ac:dyDescent="0.25">
      <c r="A22" s="3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</sheetData>
  <sheetProtection algorithmName="SHA-512" hashValue="tWubYgFhLIaXogRIQNxEEPOQ+UJFpuYUjzjaeTwh1wUkBMYb/k9pI7vg/jprsqFW5+zkWY6WOLHa5lhzS+krJg==" saltValue="2hNOMH9vQtsi7F66erWV/g==" spinCount="100000" sheet="1" selectLockedCell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showGridLines="0" workbookViewId="0">
      <selection activeCell="I9" sqref="I9"/>
    </sheetView>
  </sheetViews>
  <sheetFormatPr defaultRowHeight="15" x14ac:dyDescent="0.25"/>
  <sheetData>
    <row r="1" spans="1:1" ht="26.25" x14ac:dyDescent="0.4">
      <c r="A1" s="22" t="s">
        <v>39</v>
      </c>
    </row>
    <row r="3" spans="1:1" ht="18.75" x14ac:dyDescent="0.3">
      <c r="A3" s="23" t="s">
        <v>40</v>
      </c>
    </row>
    <row r="4" spans="1:1" ht="18.75" x14ac:dyDescent="0.3">
      <c r="A4" s="23"/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68</v>
      </c>
    </row>
    <row r="9" spans="1:1" x14ac:dyDescent="0.25">
      <c r="A9" t="s">
        <v>44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6" spans="1:1" ht="18.75" x14ac:dyDescent="0.3">
      <c r="A16" s="23" t="s">
        <v>48</v>
      </c>
    </row>
    <row r="18" spans="1:1" x14ac:dyDescent="0.25">
      <c r="A18" s="24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5" spans="1:1" x14ac:dyDescent="0.25">
      <c r="A25" s="24" t="s">
        <v>37</v>
      </c>
    </row>
    <row r="26" spans="1:1" x14ac:dyDescent="0.25">
      <c r="A26" t="s">
        <v>55</v>
      </c>
    </row>
    <row r="27" spans="1:1" x14ac:dyDescent="0.25">
      <c r="A27" t="s">
        <v>56</v>
      </c>
    </row>
    <row r="28" spans="1:1" x14ac:dyDescent="0.25">
      <c r="A28" t="s">
        <v>57</v>
      </c>
    </row>
    <row r="29" spans="1:1" x14ac:dyDescent="0.25">
      <c r="A29" t="s">
        <v>66</v>
      </c>
    </row>
    <row r="30" spans="1:1" x14ac:dyDescent="0.25">
      <c r="A30" t="s">
        <v>58</v>
      </c>
    </row>
    <row r="31" spans="1:1" x14ac:dyDescent="0.25">
      <c r="A31" t="s">
        <v>67</v>
      </c>
    </row>
    <row r="32" spans="1:1" x14ac:dyDescent="0.25">
      <c r="A32" t="s">
        <v>59</v>
      </c>
    </row>
    <row r="33" spans="1:1" x14ac:dyDescent="0.25">
      <c r="A33" t="s">
        <v>60</v>
      </c>
    </row>
    <row r="34" spans="1:1" x14ac:dyDescent="0.25">
      <c r="A34" t="s">
        <v>61</v>
      </c>
    </row>
    <row r="35" spans="1:1" x14ac:dyDescent="0.25">
      <c r="A35" t="s">
        <v>62</v>
      </c>
    </row>
    <row r="36" spans="1:1" x14ac:dyDescent="0.25">
      <c r="A36" t="s">
        <v>63</v>
      </c>
    </row>
  </sheetData>
  <sheetProtection algorithmName="SHA-512" hashValue="ffWn/mun2tgxgt5O0vfzkTy/RzqddFUPWxKN23PP+OvvKtXL/VPZqidwMhb4FChZgfuYWvbmCZ1oWaQTKOZ9UQ==" saltValue="9eBE4z8MpqfMGnnK1uSPDg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82"/>
  <sheetViews>
    <sheetView topLeftCell="F1" workbookViewId="0">
      <pane ySplit="3" topLeftCell="A4" activePane="bottomLeft" state="frozen"/>
      <selection pane="bottomLeft" activeCell="P135" sqref="P135"/>
    </sheetView>
  </sheetViews>
  <sheetFormatPr defaultRowHeight="15" x14ac:dyDescent="0.25"/>
  <cols>
    <col min="1" max="1" width="9.140625" style="1"/>
    <col min="2" max="3" width="10.42578125" style="5" bestFit="1" customWidth="1"/>
    <col min="4" max="4" width="9.42578125" style="1" bestFit="1" customWidth="1"/>
    <col min="5" max="6" width="9.140625" style="1"/>
    <col min="7" max="7" width="10.5703125" style="1" bestFit="1" customWidth="1"/>
    <col min="8" max="16384" width="9.140625" style="1"/>
  </cols>
  <sheetData>
    <row r="1" spans="1:33" x14ac:dyDescent="0.25">
      <c r="A1" s="1" t="s">
        <v>14</v>
      </c>
      <c r="B1" s="2">
        <f>Gegevens!B2</f>
        <v>2022</v>
      </c>
      <c r="C1" s="3"/>
    </row>
    <row r="2" spans="1:33" x14ac:dyDescent="0.25">
      <c r="B2" s="3"/>
      <c r="C2" s="3"/>
    </row>
    <row r="3" spans="1:33" ht="34.5" customHeight="1" x14ac:dyDescent="0.25">
      <c r="A3" s="1" t="s">
        <v>17</v>
      </c>
      <c r="B3" s="3" t="s">
        <v>15</v>
      </c>
      <c r="C3" s="3" t="s">
        <v>16</v>
      </c>
      <c r="D3" s="1" t="s">
        <v>18</v>
      </c>
      <c r="E3" s="1" t="s">
        <v>29</v>
      </c>
      <c r="F3" s="1" t="s">
        <v>30</v>
      </c>
      <c r="G3" s="1" t="s">
        <v>19</v>
      </c>
      <c r="H3" s="1" t="s">
        <v>20</v>
      </c>
      <c r="I3" s="1" t="s">
        <v>21</v>
      </c>
      <c r="J3" s="1" t="s">
        <v>2</v>
      </c>
      <c r="K3" s="1" t="str">
        <f>J3</f>
        <v>januari</v>
      </c>
      <c r="L3" s="1" t="s">
        <v>3</v>
      </c>
      <c r="M3" s="1" t="str">
        <f>L3</f>
        <v>februari</v>
      </c>
      <c r="N3" s="1" t="s">
        <v>4</v>
      </c>
      <c r="O3" s="1" t="str">
        <f>N3</f>
        <v>maart</v>
      </c>
      <c r="P3" s="1" t="s">
        <v>5</v>
      </c>
      <c r="Q3" s="1" t="s">
        <v>5</v>
      </c>
      <c r="R3" s="1" t="s">
        <v>6</v>
      </c>
      <c r="S3" s="1" t="str">
        <f>R3</f>
        <v>mei</v>
      </c>
      <c r="T3" s="1" t="s">
        <v>7</v>
      </c>
      <c r="U3" s="1" t="str">
        <f>T3</f>
        <v>juni</v>
      </c>
      <c r="V3" s="1" t="s">
        <v>8</v>
      </c>
      <c r="W3" s="1" t="str">
        <f>V3</f>
        <v>juli</v>
      </c>
      <c r="X3" s="1" t="s">
        <v>9</v>
      </c>
      <c r="Y3" s="1" t="str">
        <f>X3</f>
        <v>augustus</v>
      </c>
      <c r="Z3" s="1" t="s">
        <v>10</v>
      </c>
      <c r="AA3" s="1" t="str">
        <f>Z3</f>
        <v>september</v>
      </c>
      <c r="AB3" s="1" t="s">
        <v>11</v>
      </c>
      <c r="AC3" s="1" t="str">
        <f>AB3</f>
        <v>oktober</v>
      </c>
      <c r="AD3" s="1" t="s">
        <v>12</v>
      </c>
      <c r="AE3" s="1" t="str">
        <f>AD3</f>
        <v>november</v>
      </c>
      <c r="AF3" s="1" t="s">
        <v>13</v>
      </c>
      <c r="AG3" s="1" t="str">
        <f>AF3</f>
        <v>december</v>
      </c>
    </row>
    <row r="4" spans="1:33" x14ac:dyDescent="0.25">
      <c r="A4" s="1">
        <f>Gegevens!A5</f>
        <v>52</v>
      </c>
      <c r="B4" s="3">
        <f>Gegevens!B5</f>
        <v>44557</v>
      </c>
      <c r="C4" s="3">
        <f>Gegevens!C5</f>
        <v>44563</v>
      </c>
      <c r="D4" s="4">
        <f>Inkomsten!C14</f>
        <v>0</v>
      </c>
      <c r="E4" s="1">
        <f>MONTH(B4)</f>
        <v>12</v>
      </c>
      <c r="F4" s="1">
        <f>MONTH(C4)</f>
        <v>1</v>
      </c>
      <c r="G4" s="1">
        <f t="shared" ref="G4:G17" si="0">IF(C4-B4+1&lt;0,0,C4-B4+1)</f>
        <v>7</v>
      </c>
      <c r="H4" s="1">
        <f>IF(YEAR(B4)=B1-1,0,IF(E4&lt;&gt;F4,G4-I40))</f>
        <v>0</v>
      </c>
      <c r="I4" s="1">
        <f t="shared" ref="I4:I17" si="1">IF(F4&lt;&gt;E4,DAY(C4),0)</f>
        <v>2</v>
      </c>
      <c r="J4" s="1">
        <f t="shared" ref="J4:J17" si="2">IF(E4=1,H4,0)</f>
        <v>0</v>
      </c>
      <c r="K4" s="1">
        <f t="shared" ref="K4:K17" si="3">IF(F4=1,I4,0)</f>
        <v>2</v>
      </c>
      <c r="L4" s="1">
        <f t="shared" ref="L4:L17" si="4">IF(E4=2,H4,0)</f>
        <v>0</v>
      </c>
      <c r="M4" s="1">
        <f t="shared" ref="M4:M17" si="5">IF(F4=2,I4,0)</f>
        <v>0</v>
      </c>
      <c r="N4" s="1">
        <f t="shared" ref="N4:O9" si="6">IF(E4=3,H4,0)</f>
        <v>0</v>
      </c>
      <c r="O4" s="1">
        <f t="shared" si="6"/>
        <v>0</v>
      </c>
      <c r="P4" s="1">
        <f>IF(E4=4,H4,0)</f>
        <v>0</v>
      </c>
      <c r="Q4" s="1">
        <f>IF(F4=4,I4,0)</f>
        <v>0</v>
      </c>
      <c r="R4" s="1">
        <f>IF(E4=5,H4,0)</f>
        <v>0</v>
      </c>
      <c r="S4" s="1">
        <f>IF(F4=5,I4,0)</f>
        <v>0</v>
      </c>
      <c r="T4" s="1">
        <f>IF(E4=6,H4,0)</f>
        <v>0</v>
      </c>
      <c r="U4" s="1">
        <f>IF(F4=6,I4,0)</f>
        <v>0</v>
      </c>
      <c r="V4" s="1">
        <f>IF(E4=7,H4,0)</f>
        <v>0</v>
      </c>
      <c r="W4" s="1">
        <f>IF(F4=7,I4,0)</f>
        <v>0</v>
      </c>
      <c r="X4" s="1">
        <f>IF(E4=8,H4,0)</f>
        <v>0</v>
      </c>
      <c r="Y4" s="1">
        <f>IF(F4=8,I4,0)</f>
        <v>0</v>
      </c>
      <c r="Z4" s="1">
        <f>IF(E4=9,H4,0)</f>
        <v>0</v>
      </c>
      <c r="AA4" s="1">
        <f>IF(F4=9,I4,0)</f>
        <v>0</v>
      </c>
      <c r="AB4" s="1">
        <f>IF(E4=10,H4,0)</f>
        <v>0</v>
      </c>
      <c r="AC4" s="1">
        <f>IF(F4=10,I4,0)</f>
        <v>0</v>
      </c>
      <c r="AD4" s="1">
        <f>IF(E4=11,H4,0)</f>
        <v>0</v>
      </c>
      <c r="AE4" s="1">
        <f>IF(F4=11,I4,0)</f>
        <v>0</v>
      </c>
      <c r="AF4" s="1">
        <f>IF(E4=12,H4,0)</f>
        <v>0</v>
      </c>
      <c r="AG4" s="1">
        <f>IF(F4=12,I4,0)</f>
        <v>0</v>
      </c>
    </row>
    <row r="5" spans="1:33" x14ac:dyDescent="0.25">
      <c r="A5" s="1">
        <f>Gegevens!A6</f>
        <v>1</v>
      </c>
      <c r="B5" s="3">
        <f>Gegevens!B6</f>
        <v>44564</v>
      </c>
      <c r="C5" s="3">
        <f>Gegevens!C6</f>
        <v>44570</v>
      </c>
      <c r="D5" s="4">
        <f>Inkomsten!C15</f>
        <v>0</v>
      </c>
      <c r="E5" s="1">
        <f t="shared" ref="E5:E56" si="7">MONTH(B5)</f>
        <v>1</v>
      </c>
      <c r="F5" s="1">
        <f t="shared" ref="F5:F56" si="8">MONTH(C5)</f>
        <v>1</v>
      </c>
      <c r="G5" s="1">
        <f t="shared" si="0"/>
        <v>7</v>
      </c>
      <c r="H5" s="1">
        <f>IF(YEAR(B5)=B1-1,0,IF(E5&lt;&gt;F5,G5-I41,IF(E5=F5,G5)))</f>
        <v>7</v>
      </c>
      <c r="I5" s="1">
        <f t="shared" si="1"/>
        <v>0</v>
      </c>
      <c r="J5" s="1">
        <f t="shared" si="2"/>
        <v>7</v>
      </c>
      <c r="K5" s="1">
        <f t="shared" si="3"/>
        <v>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6"/>
        <v>0</v>
      </c>
      <c r="P5" s="1">
        <f t="shared" ref="P5:P57" si="9">IF(E5=4,H5,0)</f>
        <v>0</v>
      </c>
      <c r="Q5" s="1">
        <f t="shared" ref="Q5:Q57" si="10">IF(F5=4,I5,0)</f>
        <v>0</v>
      </c>
      <c r="R5" s="1">
        <f>IF(E5=5,H5,0)</f>
        <v>0</v>
      </c>
      <c r="S5" s="1">
        <f>IF(F5=5,I5,0)</f>
        <v>0</v>
      </c>
      <c r="T5" s="1">
        <f>IF(E5=6,H5,0)</f>
        <v>0</v>
      </c>
      <c r="U5" s="1">
        <f>IF(F5=6,I5,0)</f>
        <v>0</v>
      </c>
      <c r="V5" s="1">
        <f>IF(E5=7,H5,0)</f>
        <v>0</v>
      </c>
      <c r="W5" s="1">
        <f>IF(F5=7,I5,0)</f>
        <v>0</v>
      </c>
      <c r="X5" s="1">
        <f>IF(E5=8,H5,0)</f>
        <v>0</v>
      </c>
      <c r="Y5" s="1">
        <f>IF(F5=8,I5,0)</f>
        <v>0</v>
      </c>
      <c r="Z5" s="1">
        <f>IF(E5=9,H5,0)</f>
        <v>0</v>
      </c>
      <c r="AA5" s="1">
        <f>IF(F5=9,I5,0)</f>
        <v>0</v>
      </c>
      <c r="AB5" s="1">
        <f>IF(E5=10,H5,0)</f>
        <v>0</v>
      </c>
      <c r="AC5" s="1">
        <f>IF(F5=10,I5,0)</f>
        <v>0</v>
      </c>
      <c r="AD5" s="1">
        <f>IF(E5=11,H5,0)</f>
        <v>0</v>
      </c>
      <c r="AE5" s="1">
        <f>IF(F5=11,I5,0)</f>
        <v>0</v>
      </c>
      <c r="AF5" s="1">
        <f>IF(E5=12,H5,0)</f>
        <v>0</v>
      </c>
      <c r="AG5" s="1">
        <f>IF(F5=12,I5,0)</f>
        <v>0</v>
      </c>
    </row>
    <row r="6" spans="1:33" x14ac:dyDescent="0.25">
      <c r="A6" s="1">
        <f>Gegevens!A7</f>
        <v>2</v>
      </c>
      <c r="B6" s="3">
        <f>Gegevens!B7</f>
        <v>44571</v>
      </c>
      <c r="C6" s="3">
        <f>Gegevens!C7</f>
        <v>44577</v>
      </c>
      <c r="D6" s="4">
        <f>Inkomsten!C16</f>
        <v>0</v>
      </c>
      <c r="E6" s="1">
        <f t="shared" si="7"/>
        <v>1</v>
      </c>
      <c r="F6" s="1">
        <f t="shared" si="8"/>
        <v>1</v>
      </c>
      <c r="G6" s="1">
        <f t="shared" si="0"/>
        <v>7</v>
      </c>
      <c r="H6" s="1">
        <f t="shared" ref="H6:H17" si="11">IF(F6&lt;&gt;E6,G6-I6,G6)</f>
        <v>7</v>
      </c>
      <c r="I6" s="1">
        <f t="shared" si="1"/>
        <v>0</v>
      </c>
      <c r="J6" s="1">
        <f t="shared" si="2"/>
        <v>7</v>
      </c>
      <c r="K6" s="1">
        <f t="shared" si="3"/>
        <v>0</v>
      </c>
      <c r="L6" s="1">
        <f t="shared" si="4"/>
        <v>0</v>
      </c>
      <c r="M6" s="1">
        <f t="shared" si="5"/>
        <v>0</v>
      </c>
      <c r="N6" s="1">
        <f t="shared" si="6"/>
        <v>0</v>
      </c>
      <c r="O6" s="1">
        <f t="shared" si="6"/>
        <v>0</v>
      </c>
      <c r="P6" s="1">
        <f t="shared" si="9"/>
        <v>0</v>
      </c>
      <c r="Q6" s="1">
        <f t="shared" si="10"/>
        <v>0</v>
      </c>
      <c r="R6" s="1">
        <f t="shared" ref="R6:R57" si="12">IF(E6=5,H6,0)</f>
        <v>0</v>
      </c>
      <c r="S6" s="1">
        <f t="shared" ref="S6:S57" si="13">IF(F6=5,I6,0)</f>
        <v>0</v>
      </c>
      <c r="T6" s="1">
        <f t="shared" ref="T6:T57" si="14">IF(E6=6,H6,0)</f>
        <v>0</v>
      </c>
      <c r="U6" s="1">
        <f t="shared" ref="U6:U57" si="15">IF(F6=6,I6,0)</f>
        <v>0</v>
      </c>
      <c r="V6" s="1">
        <f t="shared" ref="V6:V57" si="16">IF(E6=7,H6,0)</f>
        <v>0</v>
      </c>
      <c r="W6" s="1">
        <f t="shared" ref="W6:W57" si="17">IF(F6=7,I6,0)</f>
        <v>0</v>
      </c>
      <c r="X6" s="1">
        <f t="shared" ref="X6:X57" si="18">IF(E6=8,H6,0)</f>
        <v>0</v>
      </c>
      <c r="Y6" s="1">
        <f t="shared" ref="Y6:Y57" si="19">IF(F6=8,I6,0)</f>
        <v>0</v>
      </c>
      <c r="Z6" s="1">
        <f t="shared" ref="Z6:Z57" si="20">IF(E6=9,H6,0)</f>
        <v>0</v>
      </c>
      <c r="AA6" s="1">
        <f t="shared" ref="AA6:AA57" si="21">IF(F6=9,I6,0)</f>
        <v>0</v>
      </c>
      <c r="AB6" s="1">
        <f t="shared" ref="AB6:AB57" si="22">IF(E6=10,H6,0)</f>
        <v>0</v>
      </c>
      <c r="AC6" s="1">
        <f t="shared" ref="AC6:AC57" si="23">IF(F6=10,I6,0)</f>
        <v>0</v>
      </c>
      <c r="AD6" s="1">
        <f t="shared" ref="AD6:AD57" si="24">IF(E6=11,H6,0)</f>
        <v>0</v>
      </c>
      <c r="AE6" s="1">
        <f t="shared" ref="AE6:AE57" si="25">IF(F6=11,I6,0)</f>
        <v>0</v>
      </c>
      <c r="AF6" s="1">
        <f t="shared" ref="AF6:AF57" si="26">IF(E6=12,H6,0)</f>
        <v>0</v>
      </c>
      <c r="AG6" s="1">
        <f t="shared" ref="AG6:AG57" si="27">IF(F6=12,I6,0)</f>
        <v>0</v>
      </c>
    </row>
    <row r="7" spans="1:33" x14ac:dyDescent="0.25">
      <c r="A7" s="1">
        <f>Gegevens!A8</f>
        <v>3</v>
      </c>
      <c r="B7" s="3">
        <f>Gegevens!B8</f>
        <v>44578</v>
      </c>
      <c r="C7" s="3">
        <f>Gegevens!C8</f>
        <v>44584</v>
      </c>
      <c r="D7" s="4">
        <f>Inkomsten!C17</f>
        <v>0</v>
      </c>
      <c r="E7" s="1">
        <f t="shared" si="7"/>
        <v>1</v>
      </c>
      <c r="F7" s="1">
        <f t="shared" si="8"/>
        <v>1</v>
      </c>
      <c r="G7" s="1">
        <f t="shared" si="0"/>
        <v>7</v>
      </c>
      <c r="H7" s="1">
        <f t="shared" si="11"/>
        <v>7</v>
      </c>
      <c r="I7" s="1">
        <f t="shared" si="1"/>
        <v>0</v>
      </c>
      <c r="J7" s="1">
        <f t="shared" si="2"/>
        <v>7</v>
      </c>
      <c r="K7" s="1">
        <f t="shared" si="3"/>
        <v>0</v>
      </c>
      <c r="L7" s="1">
        <f t="shared" si="4"/>
        <v>0</v>
      </c>
      <c r="M7" s="1">
        <f t="shared" si="5"/>
        <v>0</v>
      </c>
      <c r="N7" s="1">
        <f t="shared" si="6"/>
        <v>0</v>
      </c>
      <c r="O7" s="1">
        <f t="shared" si="6"/>
        <v>0</v>
      </c>
      <c r="P7" s="1">
        <f t="shared" si="9"/>
        <v>0</v>
      </c>
      <c r="Q7" s="1">
        <f t="shared" si="10"/>
        <v>0</v>
      </c>
      <c r="R7" s="1">
        <f t="shared" si="12"/>
        <v>0</v>
      </c>
      <c r="S7" s="1">
        <f t="shared" si="13"/>
        <v>0</v>
      </c>
      <c r="T7" s="1">
        <f t="shared" si="14"/>
        <v>0</v>
      </c>
      <c r="U7" s="1">
        <f t="shared" si="15"/>
        <v>0</v>
      </c>
      <c r="V7" s="1">
        <f t="shared" si="16"/>
        <v>0</v>
      </c>
      <c r="W7" s="1">
        <f t="shared" si="17"/>
        <v>0</v>
      </c>
      <c r="X7" s="1">
        <f t="shared" si="18"/>
        <v>0</v>
      </c>
      <c r="Y7" s="1">
        <f t="shared" si="19"/>
        <v>0</v>
      </c>
      <c r="Z7" s="1">
        <f t="shared" si="20"/>
        <v>0</v>
      </c>
      <c r="AA7" s="1">
        <f t="shared" si="21"/>
        <v>0</v>
      </c>
      <c r="AB7" s="1">
        <f t="shared" si="22"/>
        <v>0</v>
      </c>
      <c r="AC7" s="1">
        <f t="shared" si="23"/>
        <v>0</v>
      </c>
      <c r="AD7" s="1">
        <f t="shared" si="24"/>
        <v>0</v>
      </c>
      <c r="AE7" s="1">
        <f t="shared" si="25"/>
        <v>0</v>
      </c>
      <c r="AF7" s="1">
        <f t="shared" si="26"/>
        <v>0</v>
      </c>
      <c r="AG7" s="1">
        <f t="shared" si="27"/>
        <v>0</v>
      </c>
    </row>
    <row r="8" spans="1:33" x14ac:dyDescent="0.25">
      <c r="A8" s="1">
        <f>Gegevens!A9</f>
        <v>4</v>
      </c>
      <c r="B8" s="3">
        <f>Gegevens!B9</f>
        <v>44585</v>
      </c>
      <c r="C8" s="3">
        <f>Gegevens!C9</f>
        <v>44591</v>
      </c>
      <c r="D8" s="4">
        <f>Inkomsten!C18</f>
        <v>0</v>
      </c>
      <c r="E8" s="1">
        <f t="shared" si="7"/>
        <v>1</v>
      </c>
      <c r="F8" s="1">
        <f t="shared" si="8"/>
        <v>1</v>
      </c>
      <c r="G8" s="1">
        <f t="shared" si="0"/>
        <v>7</v>
      </c>
      <c r="H8" s="1">
        <f t="shared" si="11"/>
        <v>7</v>
      </c>
      <c r="I8" s="1">
        <f t="shared" si="1"/>
        <v>0</v>
      </c>
      <c r="J8" s="1">
        <f t="shared" si="2"/>
        <v>7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6"/>
        <v>0</v>
      </c>
      <c r="P8" s="1">
        <f t="shared" si="9"/>
        <v>0</v>
      </c>
      <c r="Q8" s="1">
        <f t="shared" si="10"/>
        <v>0</v>
      </c>
      <c r="R8" s="1">
        <f t="shared" si="12"/>
        <v>0</v>
      </c>
      <c r="S8" s="1">
        <f t="shared" si="13"/>
        <v>0</v>
      </c>
      <c r="T8" s="1">
        <f t="shared" si="14"/>
        <v>0</v>
      </c>
      <c r="U8" s="1">
        <f t="shared" si="15"/>
        <v>0</v>
      </c>
      <c r="V8" s="1">
        <f t="shared" si="16"/>
        <v>0</v>
      </c>
      <c r="W8" s="1">
        <f t="shared" si="17"/>
        <v>0</v>
      </c>
      <c r="X8" s="1">
        <f t="shared" si="18"/>
        <v>0</v>
      </c>
      <c r="Y8" s="1">
        <f t="shared" si="19"/>
        <v>0</v>
      </c>
      <c r="Z8" s="1">
        <f t="shared" si="20"/>
        <v>0</v>
      </c>
      <c r="AA8" s="1">
        <f t="shared" si="21"/>
        <v>0</v>
      </c>
      <c r="AB8" s="1">
        <f t="shared" si="22"/>
        <v>0</v>
      </c>
      <c r="AC8" s="1">
        <f t="shared" si="23"/>
        <v>0</v>
      </c>
      <c r="AD8" s="1">
        <f t="shared" si="24"/>
        <v>0</v>
      </c>
      <c r="AE8" s="1">
        <f t="shared" si="25"/>
        <v>0</v>
      </c>
      <c r="AF8" s="1">
        <f t="shared" si="26"/>
        <v>0</v>
      </c>
      <c r="AG8" s="1">
        <f t="shared" si="27"/>
        <v>0</v>
      </c>
    </row>
    <row r="9" spans="1:33" x14ac:dyDescent="0.25">
      <c r="A9" s="1">
        <f>Gegevens!A10</f>
        <v>5</v>
      </c>
      <c r="B9" s="3">
        <f>Gegevens!B10</f>
        <v>44592</v>
      </c>
      <c r="C9" s="3">
        <f>Gegevens!C10</f>
        <v>44598</v>
      </c>
      <c r="D9" s="4">
        <f>Inkomsten!C19</f>
        <v>0</v>
      </c>
      <c r="E9" s="1">
        <f t="shared" si="7"/>
        <v>1</v>
      </c>
      <c r="F9" s="1">
        <f t="shared" si="8"/>
        <v>2</v>
      </c>
      <c r="G9" s="1">
        <f t="shared" si="0"/>
        <v>7</v>
      </c>
      <c r="H9" s="1">
        <f t="shared" si="11"/>
        <v>1</v>
      </c>
      <c r="I9" s="1">
        <f t="shared" si="1"/>
        <v>6</v>
      </c>
      <c r="J9" s="1">
        <f t="shared" si="2"/>
        <v>1</v>
      </c>
      <c r="K9" s="1">
        <f t="shared" si="3"/>
        <v>0</v>
      </c>
      <c r="L9" s="1">
        <f t="shared" si="4"/>
        <v>0</v>
      </c>
      <c r="M9" s="1">
        <f t="shared" si="5"/>
        <v>6</v>
      </c>
      <c r="N9" s="1">
        <f t="shared" si="6"/>
        <v>0</v>
      </c>
      <c r="O9" s="1">
        <f t="shared" si="6"/>
        <v>0</v>
      </c>
      <c r="P9" s="1">
        <f t="shared" si="9"/>
        <v>0</v>
      </c>
      <c r="Q9" s="1">
        <f t="shared" si="10"/>
        <v>0</v>
      </c>
      <c r="R9" s="1">
        <f t="shared" si="12"/>
        <v>0</v>
      </c>
      <c r="S9" s="1">
        <f t="shared" si="13"/>
        <v>0</v>
      </c>
      <c r="T9" s="1">
        <f t="shared" si="14"/>
        <v>0</v>
      </c>
      <c r="U9" s="1">
        <f t="shared" si="15"/>
        <v>0</v>
      </c>
      <c r="V9" s="1">
        <f t="shared" si="16"/>
        <v>0</v>
      </c>
      <c r="W9" s="1">
        <f t="shared" si="17"/>
        <v>0</v>
      </c>
      <c r="X9" s="1">
        <f t="shared" si="18"/>
        <v>0</v>
      </c>
      <c r="Y9" s="1">
        <f t="shared" si="19"/>
        <v>0</v>
      </c>
      <c r="Z9" s="1">
        <f t="shared" si="20"/>
        <v>0</v>
      </c>
      <c r="AA9" s="1">
        <f t="shared" si="21"/>
        <v>0</v>
      </c>
      <c r="AB9" s="1">
        <f t="shared" si="22"/>
        <v>0</v>
      </c>
      <c r="AC9" s="1">
        <f t="shared" si="23"/>
        <v>0</v>
      </c>
      <c r="AD9" s="1">
        <f t="shared" si="24"/>
        <v>0</v>
      </c>
      <c r="AE9" s="1">
        <f t="shared" si="25"/>
        <v>0</v>
      </c>
      <c r="AF9" s="1">
        <f t="shared" si="26"/>
        <v>0</v>
      </c>
      <c r="AG9" s="1">
        <f t="shared" si="27"/>
        <v>0</v>
      </c>
    </row>
    <row r="10" spans="1:33" x14ac:dyDescent="0.25">
      <c r="A10" s="1">
        <f>Gegevens!A11</f>
        <v>6</v>
      </c>
      <c r="B10" s="3">
        <f>Gegevens!B11</f>
        <v>44599</v>
      </c>
      <c r="C10" s="3">
        <f>Gegevens!C11</f>
        <v>44605</v>
      </c>
      <c r="D10" s="4">
        <f>Inkomsten!C20</f>
        <v>0</v>
      </c>
      <c r="E10" s="1">
        <f t="shared" si="7"/>
        <v>2</v>
      </c>
      <c r="F10" s="1">
        <f t="shared" si="8"/>
        <v>2</v>
      </c>
      <c r="G10" s="1">
        <f t="shared" si="0"/>
        <v>7</v>
      </c>
      <c r="H10" s="1">
        <f t="shared" si="11"/>
        <v>7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7</v>
      </c>
      <c r="M10" s="1">
        <f t="shared" si="5"/>
        <v>0</v>
      </c>
      <c r="N10" s="1">
        <f t="shared" ref="N10:N57" si="28">IF(E10=3,H10,0)</f>
        <v>0</v>
      </c>
      <c r="O10" s="1">
        <f>IF(F10=3,I10,0)</f>
        <v>0</v>
      </c>
      <c r="P10" s="1">
        <f t="shared" si="9"/>
        <v>0</v>
      </c>
      <c r="Q10" s="1">
        <f t="shared" si="10"/>
        <v>0</v>
      </c>
      <c r="R10" s="1">
        <f t="shared" si="12"/>
        <v>0</v>
      </c>
      <c r="S10" s="1">
        <f t="shared" si="13"/>
        <v>0</v>
      </c>
      <c r="T10" s="1">
        <f t="shared" si="14"/>
        <v>0</v>
      </c>
      <c r="U10" s="1">
        <f t="shared" si="15"/>
        <v>0</v>
      </c>
      <c r="V10" s="1">
        <f t="shared" si="16"/>
        <v>0</v>
      </c>
      <c r="W10" s="1">
        <f t="shared" si="17"/>
        <v>0</v>
      </c>
      <c r="X10" s="1">
        <f t="shared" si="18"/>
        <v>0</v>
      </c>
      <c r="Y10" s="1">
        <f t="shared" si="19"/>
        <v>0</v>
      </c>
      <c r="Z10" s="1">
        <f t="shared" si="20"/>
        <v>0</v>
      </c>
      <c r="AA10" s="1">
        <f t="shared" si="21"/>
        <v>0</v>
      </c>
      <c r="AB10" s="1">
        <f t="shared" si="22"/>
        <v>0</v>
      </c>
      <c r="AC10" s="1">
        <f t="shared" si="23"/>
        <v>0</v>
      </c>
      <c r="AD10" s="1">
        <f t="shared" si="24"/>
        <v>0</v>
      </c>
      <c r="AE10" s="1">
        <f t="shared" si="25"/>
        <v>0</v>
      </c>
      <c r="AF10" s="1">
        <f t="shared" si="26"/>
        <v>0</v>
      </c>
      <c r="AG10" s="1">
        <f t="shared" si="27"/>
        <v>0</v>
      </c>
    </row>
    <row r="11" spans="1:33" x14ac:dyDescent="0.25">
      <c r="A11" s="1">
        <f>Gegevens!A12</f>
        <v>7</v>
      </c>
      <c r="B11" s="3">
        <f>Gegevens!B12</f>
        <v>44606</v>
      </c>
      <c r="C11" s="3">
        <f>Gegevens!C12</f>
        <v>44612</v>
      </c>
      <c r="D11" s="4">
        <f>Inkomsten!C21</f>
        <v>0</v>
      </c>
      <c r="E11" s="1">
        <f t="shared" si="7"/>
        <v>2</v>
      </c>
      <c r="F11" s="1">
        <f t="shared" si="8"/>
        <v>2</v>
      </c>
      <c r="G11" s="1">
        <f t="shared" si="0"/>
        <v>7</v>
      </c>
      <c r="H11" s="1">
        <f t="shared" si="11"/>
        <v>7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7</v>
      </c>
      <c r="M11" s="1">
        <f t="shared" si="5"/>
        <v>0</v>
      </c>
      <c r="N11" s="1">
        <f t="shared" si="28"/>
        <v>0</v>
      </c>
      <c r="O11" s="1">
        <f>IF(F11=3,I11,0)</f>
        <v>0</v>
      </c>
      <c r="P11" s="1">
        <f t="shared" si="9"/>
        <v>0</v>
      </c>
      <c r="Q11" s="1">
        <f t="shared" si="10"/>
        <v>0</v>
      </c>
      <c r="R11" s="1">
        <f t="shared" si="12"/>
        <v>0</v>
      </c>
      <c r="S11" s="1">
        <f t="shared" si="13"/>
        <v>0</v>
      </c>
      <c r="T11" s="1">
        <f t="shared" si="14"/>
        <v>0</v>
      </c>
      <c r="U11" s="1">
        <f t="shared" si="15"/>
        <v>0</v>
      </c>
      <c r="V11" s="1">
        <f t="shared" si="16"/>
        <v>0</v>
      </c>
      <c r="W11" s="1">
        <f t="shared" si="17"/>
        <v>0</v>
      </c>
      <c r="X11" s="1">
        <f t="shared" si="18"/>
        <v>0</v>
      </c>
      <c r="Y11" s="1">
        <f t="shared" si="19"/>
        <v>0</v>
      </c>
      <c r="Z11" s="1">
        <f t="shared" si="20"/>
        <v>0</v>
      </c>
      <c r="AA11" s="1">
        <f t="shared" si="21"/>
        <v>0</v>
      </c>
      <c r="AB11" s="1">
        <f t="shared" si="22"/>
        <v>0</v>
      </c>
      <c r="AC11" s="1">
        <f t="shared" si="23"/>
        <v>0</v>
      </c>
      <c r="AD11" s="1">
        <f t="shared" si="24"/>
        <v>0</v>
      </c>
      <c r="AE11" s="1">
        <f t="shared" si="25"/>
        <v>0</v>
      </c>
      <c r="AF11" s="1">
        <f t="shared" si="26"/>
        <v>0</v>
      </c>
      <c r="AG11" s="1">
        <f t="shared" si="27"/>
        <v>0</v>
      </c>
    </row>
    <row r="12" spans="1:33" x14ac:dyDescent="0.25">
      <c r="A12" s="1">
        <f>Gegevens!A13</f>
        <v>8</v>
      </c>
      <c r="B12" s="3">
        <f>Gegevens!B13</f>
        <v>44613</v>
      </c>
      <c r="C12" s="3">
        <f>Gegevens!C13</f>
        <v>44619</v>
      </c>
      <c r="D12" s="4">
        <f>Inkomsten!C22</f>
        <v>0</v>
      </c>
      <c r="E12" s="1">
        <f t="shared" si="7"/>
        <v>2</v>
      </c>
      <c r="F12" s="1">
        <f t="shared" si="8"/>
        <v>2</v>
      </c>
      <c r="G12" s="1">
        <f t="shared" si="0"/>
        <v>7</v>
      </c>
      <c r="H12" s="1">
        <f t="shared" si="11"/>
        <v>7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7</v>
      </c>
      <c r="M12" s="1">
        <f t="shared" si="5"/>
        <v>0</v>
      </c>
      <c r="N12" s="1">
        <f t="shared" si="28"/>
        <v>0</v>
      </c>
      <c r="O12" s="1">
        <f>IF(F12=3,I12,0)</f>
        <v>0</v>
      </c>
      <c r="P12" s="1">
        <f t="shared" si="9"/>
        <v>0</v>
      </c>
      <c r="Q12" s="1">
        <f t="shared" si="10"/>
        <v>0</v>
      </c>
      <c r="R12" s="1">
        <f t="shared" si="12"/>
        <v>0</v>
      </c>
      <c r="S12" s="1">
        <f t="shared" si="13"/>
        <v>0</v>
      </c>
      <c r="T12" s="1">
        <f t="shared" si="14"/>
        <v>0</v>
      </c>
      <c r="U12" s="1">
        <f t="shared" si="15"/>
        <v>0</v>
      </c>
      <c r="V12" s="1">
        <f t="shared" si="16"/>
        <v>0</v>
      </c>
      <c r="W12" s="1">
        <f t="shared" si="17"/>
        <v>0</v>
      </c>
      <c r="X12" s="1">
        <f t="shared" si="18"/>
        <v>0</v>
      </c>
      <c r="Y12" s="1">
        <f t="shared" si="19"/>
        <v>0</v>
      </c>
      <c r="Z12" s="1">
        <f t="shared" si="20"/>
        <v>0</v>
      </c>
      <c r="AA12" s="1">
        <f t="shared" si="21"/>
        <v>0</v>
      </c>
      <c r="AB12" s="1">
        <f t="shared" si="22"/>
        <v>0</v>
      </c>
      <c r="AC12" s="1">
        <f t="shared" si="23"/>
        <v>0</v>
      </c>
      <c r="AD12" s="1">
        <f t="shared" si="24"/>
        <v>0</v>
      </c>
      <c r="AE12" s="1">
        <f t="shared" si="25"/>
        <v>0</v>
      </c>
      <c r="AF12" s="1">
        <f t="shared" si="26"/>
        <v>0</v>
      </c>
      <c r="AG12" s="1">
        <f t="shared" si="27"/>
        <v>0</v>
      </c>
    </row>
    <row r="13" spans="1:33" x14ac:dyDescent="0.25">
      <c r="A13" s="1">
        <f>Gegevens!A14</f>
        <v>9</v>
      </c>
      <c r="B13" s="3">
        <f>Gegevens!B14</f>
        <v>44620</v>
      </c>
      <c r="C13" s="3">
        <f>Gegevens!C14</f>
        <v>44626</v>
      </c>
      <c r="D13" s="4">
        <f>Inkomsten!C23</f>
        <v>0</v>
      </c>
      <c r="E13" s="1">
        <f t="shared" si="7"/>
        <v>2</v>
      </c>
      <c r="F13" s="1">
        <f t="shared" si="8"/>
        <v>3</v>
      </c>
      <c r="G13" s="1">
        <f t="shared" si="0"/>
        <v>7</v>
      </c>
      <c r="H13" s="1">
        <f t="shared" si="11"/>
        <v>1</v>
      </c>
      <c r="I13" s="1">
        <f t="shared" si="1"/>
        <v>6</v>
      </c>
      <c r="J13" s="1">
        <f t="shared" si="2"/>
        <v>0</v>
      </c>
      <c r="K13" s="1">
        <f t="shared" si="3"/>
        <v>0</v>
      </c>
      <c r="L13" s="1">
        <f t="shared" si="4"/>
        <v>1</v>
      </c>
      <c r="M13" s="1">
        <f t="shared" si="5"/>
        <v>0</v>
      </c>
      <c r="N13" s="1">
        <f t="shared" si="28"/>
        <v>0</v>
      </c>
      <c r="O13" s="1">
        <f>IF(F13=3,I13,0)</f>
        <v>6</v>
      </c>
      <c r="P13" s="1">
        <f t="shared" si="9"/>
        <v>0</v>
      </c>
      <c r="Q13" s="1">
        <f t="shared" si="10"/>
        <v>0</v>
      </c>
      <c r="R13" s="1">
        <f t="shared" si="12"/>
        <v>0</v>
      </c>
      <c r="S13" s="1">
        <f t="shared" si="13"/>
        <v>0</v>
      </c>
      <c r="T13" s="1">
        <f t="shared" si="14"/>
        <v>0</v>
      </c>
      <c r="U13" s="1">
        <f t="shared" si="15"/>
        <v>0</v>
      </c>
      <c r="V13" s="1">
        <f t="shared" si="16"/>
        <v>0</v>
      </c>
      <c r="W13" s="1">
        <f t="shared" si="17"/>
        <v>0</v>
      </c>
      <c r="X13" s="1">
        <f t="shared" si="18"/>
        <v>0</v>
      </c>
      <c r="Y13" s="1">
        <f t="shared" si="19"/>
        <v>0</v>
      </c>
      <c r="Z13" s="1">
        <f t="shared" si="20"/>
        <v>0</v>
      </c>
      <c r="AA13" s="1">
        <f t="shared" si="21"/>
        <v>0</v>
      </c>
      <c r="AB13" s="1">
        <f t="shared" si="22"/>
        <v>0</v>
      </c>
      <c r="AC13" s="1">
        <f t="shared" si="23"/>
        <v>0</v>
      </c>
      <c r="AD13" s="1">
        <f t="shared" si="24"/>
        <v>0</v>
      </c>
      <c r="AE13" s="1">
        <f t="shared" si="25"/>
        <v>0</v>
      </c>
      <c r="AF13" s="1">
        <f t="shared" si="26"/>
        <v>0</v>
      </c>
      <c r="AG13" s="1">
        <f t="shared" si="27"/>
        <v>0</v>
      </c>
    </row>
    <row r="14" spans="1:33" x14ac:dyDescent="0.25">
      <c r="A14" s="1">
        <f>Gegevens!A15</f>
        <v>10</v>
      </c>
      <c r="B14" s="3">
        <f>Gegevens!B15</f>
        <v>44627</v>
      </c>
      <c r="C14" s="3">
        <f>Gegevens!C15</f>
        <v>44633</v>
      </c>
      <c r="D14" s="4">
        <f>Inkomsten!C24</f>
        <v>0</v>
      </c>
      <c r="E14" s="1">
        <f t="shared" si="7"/>
        <v>3</v>
      </c>
      <c r="F14" s="1">
        <f t="shared" si="8"/>
        <v>3</v>
      </c>
      <c r="G14" s="1">
        <f t="shared" si="0"/>
        <v>7</v>
      </c>
      <c r="H14" s="1">
        <f t="shared" si="11"/>
        <v>7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28"/>
        <v>7</v>
      </c>
      <c r="O14" s="1">
        <f t="shared" ref="O14:O57" si="29">IF(F14=3,I14,0)</f>
        <v>0</v>
      </c>
      <c r="P14" s="1">
        <f t="shared" si="9"/>
        <v>0</v>
      </c>
      <c r="Q14" s="1">
        <f t="shared" si="10"/>
        <v>0</v>
      </c>
      <c r="R14" s="1">
        <f t="shared" si="12"/>
        <v>0</v>
      </c>
      <c r="S14" s="1">
        <f t="shared" si="13"/>
        <v>0</v>
      </c>
      <c r="T14" s="1">
        <f t="shared" si="14"/>
        <v>0</v>
      </c>
      <c r="U14" s="1">
        <f t="shared" si="15"/>
        <v>0</v>
      </c>
      <c r="V14" s="1">
        <f t="shared" si="16"/>
        <v>0</v>
      </c>
      <c r="W14" s="1">
        <f t="shared" si="17"/>
        <v>0</v>
      </c>
      <c r="X14" s="1">
        <f t="shared" si="18"/>
        <v>0</v>
      </c>
      <c r="Y14" s="1">
        <f t="shared" si="19"/>
        <v>0</v>
      </c>
      <c r="Z14" s="1">
        <f t="shared" si="20"/>
        <v>0</v>
      </c>
      <c r="AA14" s="1">
        <f t="shared" si="21"/>
        <v>0</v>
      </c>
      <c r="AB14" s="1">
        <f t="shared" si="22"/>
        <v>0</v>
      </c>
      <c r="AC14" s="1">
        <f t="shared" si="23"/>
        <v>0</v>
      </c>
      <c r="AD14" s="1">
        <f t="shared" si="24"/>
        <v>0</v>
      </c>
      <c r="AE14" s="1">
        <f t="shared" si="25"/>
        <v>0</v>
      </c>
      <c r="AF14" s="1">
        <f t="shared" si="26"/>
        <v>0</v>
      </c>
      <c r="AG14" s="1">
        <f t="shared" si="27"/>
        <v>0</v>
      </c>
    </row>
    <row r="15" spans="1:33" x14ac:dyDescent="0.25">
      <c r="A15" s="1">
        <f>Gegevens!A16</f>
        <v>11</v>
      </c>
      <c r="B15" s="3">
        <f>Gegevens!B16</f>
        <v>44634</v>
      </c>
      <c r="C15" s="3">
        <f>Gegevens!C16</f>
        <v>44640</v>
      </c>
      <c r="D15" s="4">
        <f>Inkomsten!C25</f>
        <v>0</v>
      </c>
      <c r="E15" s="1">
        <f t="shared" si="7"/>
        <v>3</v>
      </c>
      <c r="F15" s="1">
        <f t="shared" si="8"/>
        <v>3</v>
      </c>
      <c r="G15" s="1">
        <f t="shared" si="0"/>
        <v>7</v>
      </c>
      <c r="H15" s="1">
        <f t="shared" si="11"/>
        <v>7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28"/>
        <v>7</v>
      </c>
      <c r="O15" s="1">
        <f t="shared" si="29"/>
        <v>0</v>
      </c>
      <c r="P15" s="1">
        <f t="shared" si="9"/>
        <v>0</v>
      </c>
      <c r="Q15" s="1">
        <f t="shared" si="10"/>
        <v>0</v>
      </c>
      <c r="R15" s="1">
        <f t="shared" si="12"/>
        <v>0</v>
      </c>
      <c r="S15" s="1">
        <f t="shared" si="13"/>
        <v>0</v>
      </c>
      <c r="T15" s="1">
        <f t="shared" si="14"/>
        <v>0</v>
      </c>
      <c r="U15" s="1">
        <f t="shared" si="15"/>
        <v>0</v>
      </c>
      <c r="V15" s="1">
        <f t="shared" si="16"/>
        <v>0</v>
      </c>
      <c r="W15" s="1">
        <f t="shared" si="17"/>
        <v>0</v>
      </c>
      <c r="X15" s="1">
        <f t="shared" si="18"/>
        <v>0</v>
      </c>
      <c r="Y15" s="1">
        <f t="shared" si="19"/>
        <v>0</v>
      </c>
      <c r="Z15" s="1">
        <f t="shared" si="20"/>
        <v>0</v>
      </c>
      <c r="AA15" s="1">
        <f t="shared" si="21"/>
        <v>0</v>
      </c>
      <c r="AB15" s="1">
        <f t="shared" si="22"/>
        <v>0</v>
      </c>
      <c r="AC15" s="1">
        <f t="shared" si="23"/>
        <v>0</v>
      </c>
      <c r="AD15" s="1">
        <f t="shared" si="24"/>
        <v>0</v>
      </c>
      <c r="AE15" s="1">
        <f t="shared" si="25"/>
        <v>0</v>
      </c>
      <c r="AF15" s="1">
        <f t="shared" si="26"/>
        <v>0</v>
      </c>
      <c r="AG15" s="1">
        <f t="shared" si="27"/>
        <v>0</v>
      </c>
    </row>
    <row r="16" spans="1:33" x14ac:dyDescent="0.25">
      <c r="A16" s="1">
        <f>Gegevens!A17</f>
        <v>12</v>
      </c>
      <c r="B16" s="3">
        <f>Gegevens!B17</f>
        <v>44641</v>
      </c>
      <c r="C16" s="3">
        <f>Gegevens!C17</f>
        <v>44647</v>
      </c>
      <c r="D16" s="4">
        <f>Inkomsten!C26</f>
        <v>0</v>
      </c>
      <c r="E16" s="1">
        <f t="shared" si="7"/>
        <v>3</v>
      </c>
      <c r="F16" s="1">
        <f t="shared" si="8"/>
        <v>3</v>
      </c>
      <c r="G16" s="1">
        <f t="shared" si="0"/>
        <v>7</v>
      </c>
      <c r="H16" s="1">
        <f t="shared" si="11"/>
        <v>7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28"/>
        <v>7</v>
      </c>
      <c r="O16" s="1">
        <f t="shared" si="29"/>
        <v>0</v>
      </c>
      <c r="P16" s="1">
        <f t="shared" si="9"/>
        <v>0</v>
      </c>
      <c r="Q16" s="1">
        <f t="shared" si="10"/>
        <v>0</v>
      </c>
      <c r="R16" s="1">
        <f t="shared" si="12"/>
        <v>0</v>
      </c>
      <c r="S16" s="1">
        <f t="shared" si="13"/>
        <v>0</v>
      </c>
      <c r="T16" s="1">
        <f t="shared" si="14"/>
        <v>0</v>
      </c>
      <c r="U16" s="1">
        <f t="shared" si="15"/>
        <v>0</v>
      </c>
      <c r="V16" s="1">
        <f t="shared" si="16"/>
        <v>0</v>
      </c>
      <c r="W16" s="1">
        <f t="shared" si="17"/>
        <v>0</v>
      </c>
      <c r="X16" s="1">
        <f t="shared" si="18"/>
        <v>0</v>
      </c>
      <c r="Y16" s="1">
        <f t="shared" si="19"/>
        <v>0</v>
      </c>
      <c r="Z16" s="1">
        <f t="shared" si="20"/>
        <v>0</v>
      </c>
      <c r="AA16" s="1">
        <f t="shared" si="21"/>
        <v>0</v>
      </c>
      <c r="AB16" s="1">
        <f t="shared" si="22"/>
        <v>0</v>
      </c>
      <c r="AC16" s="1">
        <f t="shared" si="23"/>
        <v>0</v>
      </c>
      <c r="AD16" s="1">
        <f t="shared" si="24"/>
        <v>0</v>
      </c>
      <c r="AE16" s="1">
        <f t="shared" si="25"/>
        <v>0</v>
      </c>
      <c r="AF16" s="1">
        <f t="shared" si="26"/>
        <v>0</v>
      </c>
      <c r="AG16" s="1">
        <f t="shared" si="27"/>
        <v>0</v>
      </c>
    </row>
    <row r="17" spans="1:33" x14ac:dyDescent="0.25">
      <c r="A17" s="1">
        <f>Gegevens!A18</f>
        <v>13</v>
      </c>
      <c r="B17" s="5">
        <f>Gegevens!B18</f>
        <v>44648</v>
      </c>
      <c r="C17" s="5">
        <f>Gegevens!C18</f>
        <v>44654</v>
      </c>
      <c r="D17" s="4">
        <f>Inkomsten!C27</f>
        <v>0</v>
      </c>
      <c r="E17" s="1">
        <f t="shared" si="7"/>
        <v>3</v>
      </c>
      <c r="F17" s="1">
        <f t="shared" si="8"/>
        <v>4</v>
      </c>
      <c r="G17" s="1">
        <f t="shared" si="0"/>
        <v>7</v>
      </c>
      <c r="H17" s="1">
        <f t="shared" si="11"/>
        <v>4</v>
      </c>
      <c r="I17" s="1">
        <f t="shared" si="1"/>
        <v>3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28"/>
        <v>4</v>
      </c>
      <c r="O17" s="1">
        <f t="shared" si="29"/>
        <v>0</v>
      </c>
      <c r="P17" s="1">
        <f t="shared" si="9"/>
        <v>0</v>
      </c>
      <c r="Q17" s="1">
        <f t="shared" si="10"/>
        <v>3</v>
      </c>
      <c r="R17" s="1">
        <f t="shared" si="12"/>
        <v>0</v>
      </c>
      <c r="S17" s="1">
        <f t="shared" si="13"/>
        <v>0</v>
      </c>
      <c r="T17" s="1">
        <f t="shared" si="14"/>
        <v>0</v>
      </c>
      <c r="U17" s="1">
        <f t="shared" si="15"/>
        <v>0</v>
      </c>
      <c r="V17" s="1">
        <f t="shared" si="16"/>
        <v>0</v>
      </c>
      <c r="W17" s="1">
        <f t="shared" si="17"/>
        <v>0</v>
      </c>
      <c r="X17" s="1">
        <f t="shared" si="18"/>
        <v>0</v>
      </c>
      <c r="Y17" s="1">
        <f t="shared" si="19"/>
        <v>0</v>
      </c>
      <c r="Z17" s="1">
        <f t="shared" si="20"/>
        <v>0</v>
      </c>
      <c r="AA17" s="1">
        <f t="shared" si="21"/>
        <v>0</v>
      </c>
      <c r="AB17" s="1">
        <f t="shared" si="22"/>
        <v>0</v>
      </c>
      <c r="AC17" s="1">
        <f t="shared" si="23"/>
        <v>0</v>
      </c>
      <c r="AD17" s="1">
        <f t="shared" si="24"/>
        <v>0</v>
      </c>
      <c r="AE17" s="1">
        <f t="shared" si="25"/>
        <v>0</v>
      </c>
      <c r="AF17" s="1">
        <f t="shared" si="26"/>
        <v>0</v>
      </c>
      <c r="AG17" s="1">
        <f t="shared" si="27"/>
        <v>0</v>
      </c>
    </row>
    <row r="18" spans="1:33" x14ac:dyDescent="0.25">
      <c r="A18" s="1">
        <f>Gegevens!D5</f>
        <v>14</v>
      </c>
      <c r="B18" s="5">
        <f>Gegevens!E5</f>
        <v>44655</v>
      </c>
      <c r="C18" s="5">
        <f>Gegevens!F5</f>
        <v>44661</v>
      </c>
      <c r="D18" s="4">
        <f>Inkomsten!F14</f>
        <v>0</v>
      </c>
      <c r="E18" s="1">
        <f t="shared" si="7"/>
        <v>4</v>
      </c>
      <c r="F18" s="1">
        <f t="shared" si="8"/>
        <v>4</v>
      </c>
      <c r="G18" s="1">
        <f t="shared" ref="G18:G56" si="30">IF(C18-B18+1&lt;0,0,C18-B18+1)</f>
        <v>7</v>
      </c>
      <c r="H18" s="1">
        <f t="shared" ref="H18:H55" si="31">IF(F18&lt;&gt;E18,G18-I18,G18)</f>
        <v>7</v>
      </c>
      <c r="I18" s="1">
        <f t="shared" ref="I18:I55" si="32">IF(F18&lt;&gt;E18,DAY(C18),0)</f>
        <v>0</v>
      </c>
      <c r="J18" s="1">
        <f t="shared" ref="J18:J57" si="33">IF(E18=1,H18,0)</f>
        <v>0</v>
      </c>
      <c r="K18" s="1">
        <f t="shared" ref="K18:K57" si="34">IF(F18=1,I18,0)</f>
        <v>0</v>
      </c>
      <c r="L18" s="1">
        <f t="shared" ref="L18:L57" si="35">IF(E18=2,H18,0)</f>
        <v>0</v>
      </c>
      <c r="M18" s="1">
        <f t="shared" ref="M18:M57" si="36">IF(F18=2,I18,0)</f>
        <v>0</v>
      </c>
      <c r="N18" s="1">
        <f t="shared" si="28"/>
        <v>0</v>
      </c>
      <c r="O18" s="1">
        <f t="shared" si="29"/>
        <v>0</v>
      </c>
      <c r="P18" s="1">
        <f t="shared" si="9"/>
        <v>7</v>
      </c>
      <c r="Q18" s="1">
        <f t="shared" si="10"/>
        <v>0</v>
      </c>
      <c r="R18" s="1">
        <f t="shared" si="12"/>
        <v>0</v>
      </c>
      <c r="S18" s="1">
        <f t="shared" si="13"/>
        <v>0</v>
      </c>
      <c r="T18" s="1">
        <f t="shared" si="14"/>
        <v>0</v>
      </c>
      <c r="U18" s="1">
        <f t="shared" si="15"/>
        <v>0</v>
      </c>
      <c r="V18" s="1">
        <f t="shared" si="16"/>
        <v>0</v>
      </c>
      <c r="W18" s="1">
        <f t="shared" si="17"/>
        <v>0</v>
      </c>
      <c r="X18" s="1">
        <f t="shared" si="18"/>
        <v>0</v>
      </c>
      <c r="Y18" s="1">
        <f t="shared" si="19"/>
        <v>0</v>
      </c>
      <c r="Z18" s="1">
        <f t="shared" si="20"/>
        <v>0</v>
      </c>
      <c r="AA18" s="1">
        <f t="shared" si="21"/>
        <v>0</v>
      </c>
      <c r="AB18" s="1">
        <f t="shared" si="22"/>
        <v>0</v>
      </c>
      <c r="AC18" s="1">
        <f t="shared" si="23"/>
        <v>0</v>
      </c>
      <c r="AD18" s="1">
        <f t="shared" si="24"/>
        <v>0</v>
      </c>
      <c r="AE18" s="1">
        <f t="shared" si="25"/>
        <v>0</v>
      </c>
      <c r="AF18" s="1">
        <f t="shared" si="26"/>
        <v>0</v>
      </c>
      <c r="AG18" s="1">
        <f t="shared" si="27"/>
        <v>0</v>
      </c>
    </row>
    <row r="19" spans="1:33" x14ac:dyDescent="0.25">
      <c r="A19" s="1">
        <f>Gegevens!D6</f>
        <v>15</v>
      </c>
      <c r="B19" s="5">
        <f>Gegevens!E6</f>
        <v>44662</v>
      </c>
      <c r="C19" s="5">
        <f>Gegevens!F6</f>
        <v>44668</v>
      </c>
      <c r="D19" s="4">
        <f>Inkomsten!F15</f>
        <v>0</v>
      </c>
      <c r="E19" s="1">
        <f t="shared" si="7"/>
        <v>4</v>
      </c>
      <c r="F19" s="1">
        <f t="shared" si="8"/>
        <v>4</v>
      </c>
      <c r="G19" s="1">
        <f t="shared" si="30"/>
        <v>7</v>
      </c>
      <c r="H19" s="1">
        <f t="shared" si="31"/>
        <v>7</v>
      </c>
      <c r="I19" s="1">
        <f t="shared" si="32"/>
        <v>0</v>
      </c>
      <c r="J19" s="1">
        <f t="shared" si="33"/>
        <v>0</v>
      </c>
      <c r="K19" s="1">
        <f t="shared" si="34"/>
        <v>0</v>
      </c>
      <c r="L19" s="1">
        <f t="shared" si="35"/>
        <v>0</v>
      </c>
      <c r="M19" s="1">
        <f t="shared" si="36"/>
        <v>0</v>
      </c>
      <c r="N19" s="1">
        <f t="shared" si="28"/>
        <v>0</v>
      </c>
      <c r="O19" s="1">
        <f t="shared" si="29"/>
        <v>0</v>
      </c>
      <c r="P19" s="1">
        <f t="shared" si="9"/>
        <v>7</v>
      </c>
      <c r="Q19" s="1">
        <f t="shared" si="10"/>
        <v>0</v>
      </c>
      <c r="R19" s="1">
        <f t="shared" si="12"/>
        <v>0</v>
      </c>
      <c r="S19" s="1">
        <f t="shared" si="13"/>
        <v>0</v>
      </c>
      <c r="T19" s="1">
        <f t="shared" si="14"/>
        <v>0</v>
      </c>
      <c r="U19" s="1">
        <f t="shared" si="15"/>
        <v>0</v>
      </c>
      <c r="V19" s="1">
        <f t="shared" si="16"/>
        <v>0</v>
      </c>
      <c r="W19" s="1">
        <f t="shared" si="17"/>
        <v>0</v>
      </c>
      <c r="X19" s="1">
        <f t="shared" si="18"/>
        <v>0</v>
      </c>
      <c r="Y19" s="1">
        <f t="shared" si="19"/>
        <v>0</v>
      </c>
      <c r="Z19" s="1">
        <f t="shared" si="20"/>
        <v>0</v>
      </c>
      <c r="AA19" s="1">
        <f t="shared" si="21"/>
        <v>0</v>
      </c>
      <c r="AB19" s="1">
        <f t="shared" si="22"/>
        <v>0</v>
      </c>
      <c r="AC19" s="1">
        <f t="shared" si="23"/>
        <v>0</v>
      </c>
      <c r="AD19" s="1">
        <f t="shared" si="24"/>
        <v>0</v>
      </c>
      <c r="AE19" s="1">
        <f t="shared" si="25"/>
        <v>0</v>
      </c>
      <c r="AF19" s="1">
        <f t="shared" si="26"/>
        <v>0</v>
      </c>
      <c r="AG19" s="1">
        <f t="shared" si="27"/>
        <v>0</v>
      </c>
    </row>
    <row r="20" spans="1:33" x14ac:dyDescent="0.25">
      <c r="A20" s="1">
        <f>Gegevens!D7</f>
        <v>16</v>
      </c>
      <c r="B20" s="5">
        <f>Gegevens!E7</f>
        <v>44669</v>
      </c>
      <c r="C20" s="5">
        <f>Gegevens!F7</f>
        <v>44675</v>
      </c>
      <c r="D20" s="4">
        <f>Inkomsten!F16</f>
        <v>0</v>
      </c>
      <c r="E20" s="1">
        <f t="shared" si="7"/>
        <v>4</v>
      </c>
      <c r="F20" s="1">
        <f t="shared" si="8"/>
        <v>4</v>
      </c>
      <c r="G20" s="1">
        <f t="shared" si="30"/>
        <v>7</v>
      </c>
      <c r="H20" s="1">
        <f t="shared" si="31"/>
        <v>7</v>
      </c>
      <c r="I20" s="1">
        <f t="shared" si="32"/>
        <v>0</v>
      </c>
      <c r="J20" s="1">
        <f t="shared" si="33"/>
        <v>0</v>
      </c>
      <c r="K20" s="1">
        <f t="shared" si="34"/>
        <v>0</v>
      </c>
      <c r="L20" s="1">
        <f t="shared" si="35"/>
        <v>0</v>
      </c>
      <c r="M20" s="1">
        <f t="shared" si="36"/>
        <v>0</v>
      </c>
      <c r="N20" s="1">
        <f t="shared" si="28"/>
        <v>0</v>
      </c>
      <c r="O20" s="1">
        <f t="shared" si="29"/>
        <v>0</v>
      </c>
      <c r="P20" s="1">
        <f t="shared" si="9"/>
        <v>7</v>
      </c>
      <c r="Q20" s="1">
        <f t="shared" si="10"/>
        <v>0</v>
      </c>
      <c r="R20" s="1">
        <f t="shared" si="12"/>
        <v>0</v>
      </c>
      <c r="S20" s="1">
        <f t="shared" si="13"/>
        <v>0</v>
      </c>
      <c r="T20" s="1">
        <f t="shared" si="14"/>
        <v>0</v>
      </c>
      <c r="U20" s="1">
        <f t="shared" si="15"/>
        <v>0</v>
      </c>
      <c r="V20" s="1">
        <f t="shared" si="16"/>
        <v>0</v>
      </c>
      <c r="W20" s="1">
        <f t="shared" si="17"/>
        <v>0</v>
      </c>
      <c r="X20" s="1">
        <f t="shared" si="18"/>
        <v>0</v>
      </c>
      <c r="Y20" s="1">
        <f t="shared" si="19"/>
        <v>0</v>
      </c>
      <c r="Z20" s="1">
        <f t="shared" si="20"/>
        <v>0</v>
      </c>
      <c r="AA20" s="1">
        <f t="shared" si="21"/>
        <v>0</v>
      </c>
      <c r="AB20" s="1">
        <f t="shared" si="22"/>
        <v>0</v>
      </c>
      <c r="AC20" s="1">
        <f t="shared" si="23"/>
        <v>0</v>
      </c>
      <c r="AD20" s="1">
        <f t="shared" si="24"/>
        <v>0</v>
      </c>
      <c r="AE20" s="1">
        <f t="shared" si="25"/>
        <v>0</v>
      </c>
      <c r="AF20" s="1">
        <f t="shared" si="26"/>
        <v>0</v>
      </c>
      <c r="AG20" s="1">
        <f t="shared" si="27"/>
        <v>0</v>
      </c>
    </row>
    <row r="21" spans="1:33" x14ac:dyDescent="0.25">
      <c r="A21" s="1">
        <f>Gegevens!D8</f>
        <v>17</v>
      </c>
      <c r="B21" s="5">
        <f>Gegevens!E8</f>
        <v>44676</v>
      </c>
      <c r="C21" s="5">
        <f>Gegevens!F8</f>
        <v>44682</v>
      </c>
      <c r="D21" s="4">
        <f>Inkomsten!F17</f>
        <v>0</v>
      </c>
      <c r="E21" s="1">
        <f t="shared" si="7"/>
        <v>4</v>
      </c>
      <c r="F21" s="1">
        <f t="shared" si="8"/>
        <v>5</v>
      </c>
      <c r="G21" s="1">
        <f t="shared" si="30"/>
        <v>7</v>
      </c>
      <c r="H21" s="1">
        <f t="shared" si="31"/>
        <v>6</v>
      </c>
      <c r="I21" s="1">
        <f t="shared" si="32"/>
        <v>1</v>
      </c>
      <c r="J21" s="1">
        <f t="shared" si="33"/>
        <v>0</v>
      </c>
      <c r="K21" s="1">
        <f t="shared" si="34"/>
        <v>0</v>
      </c>
      <c r="L21" s="1">
        <f t="shared" si="35"/>
        <v>0</v>
      </c>
      <c r="M21" s="1">
        <f t="shared" si="36"/>
        <v>0</v>
      </c>
      <c r="N21" s="1">
        <f t="shared" si="28"/>
        <v>0</v>
      </c>
      <c r="O21" s="1">
        <f t="shared" si="29"/>
        <v>0</v>
      </c>
      <c r="P21" s="1">
        <f t="shared" si="9"/>
        <v>6</v>
      </c>
      <c r="Q21" s="1">
        <f t="shared" si="10"/>
        <v>0</v>
      </c>
      <c r="R21" s="1">
        <f t="shared" si="12"/>
        <v>0</v>
      </c>
      <c r="S21" s="1">
        <f t="shared" si="13"/>
        <v>1</v>
      </c>
      <c r="T21" s="1">
        <f t="shared" si="14"/>
        <v>0</v>
      </c>
      <c r="U21" s="1">
        <f t="shared" si="15"/>
        <v>0</v>
      </c>
      <c r="V21" s="1">
        <f t="shared" si="16"/>
        <v>0</v>
      </c>
      <c r="W21" s="1">
        <f t="shared" si="17"/>
        <v>0</v>
      </c>
      <c r="X21" s="1">
        <f t="shared" si="18"/>
        <v>0</v>
      </c>
      <c r="Y21" s="1">
        <f t="shared" si="19"/>
        <v>0</v>
      </c>
      <c r="Z21" s="1">
        <f t="shared" si="20"/>
        <v>0</v>
      </c>
      <c r="AA21" s="1">
        <f t="shared" si="21"/>
        <v>0</v>
      </c>
      <c r="AB21" s="1">
        <f t="shared" si="22"/>
        <v>0</v>
      </c>
      <c r="AC21" s="1">
        <f t="shared" si="23"/>
        <v>0</v>
      </c>
      <c r="AD21" s="1">
        <f t="shared" si="24"/>
        <v>0</v>
      </c>
      <c r="AE21" s="1">
        <f t="shared" si="25"/>
        <v>0</v>
      </c>
      <c r="AF21" s="1">
        <f t="shared" si="26"/>
        <v>0</v>
      </c>
      <c r="AG21" s="1">
        <f t="shared" si="27"/>
        <v>0</v>
      </c>
    </row>
    <row r="22" spans="1:33" x14ac:dyDescent="0.25">
      <c r="A22" s="1">
        <f>Gegevens!D9</f>
        <v>18</v>
      </c>
      <c r="B22" s="5">
        <f>Gegevens!E9</f>
        <v>44683</v>
      </c>
      <c r="C22" s="5">
        <f>Gegevens!F9</f>
        <v>44689</v>
      </c>
      <c r="D22" s="4">
        <f>Inkomsten!F18</f>
        <v>0</v>
      </c>
      <c r="E22" s="1">
        <f t="shared" si="7"/>
        <v>5</v>
      </c>
      <c r="F22" s="1">
        <f t="shared" si="8"/>
        <v>5</v>
      </c>
      <c r="G22" s="1">
        <f t="shared" si="30"/>
        <v>7</v>
      </c>
      <c r="H22" s="1">
        <f t="shared" si="31"/>
        <v>7</v>
      </c>
      <c r="I22" s="1">
        <f t="shared" si="32"/>
        <v>0</v>
      </c>
      <c r="J22" s="1">
        <f t="shared" si="33"/>
        <v>0</v>
      </c>
      <c r="K22" s="1">
        <f t="shared" si="34"/>
        <v>0</v>
      </c>
      <c r="L22" s="1">
        <f t="shared" si="35"/>
        <v>0</v>
      </c>
      <c r="M22" s="1">
        <f t="shared" si="36"/>
        <v>0</v>
      </c>
      <c r="N22" s="1">
        <f t="shared" si="28"/>
        <v>0</v>
      </c>
      <c r="O22" s="1">
        <f t="shared" si="29"/>
        <v>0</v>
      </c>
      <c r="P22" s="1">
        <f t="shared" si="9"/>
        <v>0</v>
      </c>
      <c r="Q22" s="1">
        <f t="shared" si="10"/>
        <v>0</v>
      </c>
      <c r="R22" s="1">
        <f t="shared" si="12"/>
        <v>7</v>
      </c>
      <c r="S22" s="1">
        <f t="shared" si="13"/>
        <v>0</v>
      </c>
      <c r="T22" s="1">
        <f t="shared" si="14"/>
        <v>0</v>
      </c>
      <c r="U22" s="1">
        <f t="shared" si="15"/>
        <v>0</v>
      </c>
      <c r="V22" s="1">
        <f t="shared" si="16"/>
        <v>0</v>
      </c>
      <c r="W22" s="1">
        <f t="shared" si="17"/>
        <v>0</v>
      </c>
      <c r="X22" s="1">
        <f t="shared" si="18"/>
        <v>0</v>
      </c>
      <c r="Y22" s="1">
        <f t="shared" si="19"/>
        <v>0</v>
      </c>
      <c r="Z22" s="1">
        <f t="shared" si="20"/>
        <v>0</v>
      </c>
      <c r="AA22" s="1">
        <f t="shared" si="21"/>
        <v>0</v>
      </c>
      <c r="AB22" s="1">
        <f t="shared" si="22"/>
        <v>0</v>
      </c>
      <c r="AC22" s="1">
        <f t="shared" si="23"/>
        <v>0</v>
      </c>
      <c r="AD22" s="1">
        <f t="shared" si="24"/>
        <v>0</v>
      </c>
      <c r="AE22" s="1">
        <f t="shared" si="25"/>
        <v>0</v>
      </c>
      <c r="AF22" s="1">
        <f t="shared" si="26"/>
        <v>0</v>
      </c>
      <c r="AG22" s="1">
        <f t="shared" si="27"/>
        <v>0</v>
      </c>
    </row>
    <row r="23" spans="1:33" x14ac:dyDescent="0.25">
      <c r="A23" s="1">
        <f>Gegevens!D10</f>
        <v>19</v>
      </c>
      <c r="B23" s="5">
        <f>Gegevens!E10</f>
        <v>44690</v>
      </c>
      <c r="C23" s="5">
        <f>Gegevens!F10</f>
        <v>44696</v>
      </c>
      <c r="D23" s="4">
        <f>Inkomsten!F19</f>
        <v>0</v>
      </c>
      <c r="E23" s="1">
        <f t="shared" si="7"/>
        <v>5</v>
      </c>
      <c r="F23" s="1">
        <f t="shared" si="8"/>
        <v>5</v>
      </c>
      <c r="G23" s="1">
        <f t="shared" si="30"/>
        <v>7</v>
      </c>
      <c r="H23" s="1">
        <f t="shared" si="31"/>
        <v>7</v>
      </c>
      <c r="I23" s="1">
        <f t="shared" si="32"/>
        <v>0</v>
      </c>
      <c r="J23" s="1">
        <f t="shared" si="33"/>
        <v>0</v>
      </c>
      <c r="K23" s="1">
        <f t="shared" si="34"/>
        <v>0</v>
      </c>
      <c r="L23" s="1">
        <f t="shared" si="35"/>
        <v>0</v>
      </c>
      <c r="M23" s="1">
        <f t="shared" si="36"/>
        <v>0</v>
      </c>
      <c r="N23" s="1">
        <f t="shared" si="28"/>
        <v>0</v>
      </c>
      <c r="O23" s="1">
        <f t="shared" si="29"/>
        <v>0</v>
      </c>
      <c r="P23" s="1">
        <f t="shared" si="9"/>
        <v>0</v>
      </c>
      <c r="Q23" s="1">
        <f t="shared" si="10"/>
        <v>0</v>
      </c>
      <c r="R23" s="1">
        <f t="shared" si="12"/>
        <v>7</v>
      </c>
      <c r="S23" s="1">
        <f t="shared" si="13"/>
        <v>0</v>
      </c>
      <c r="T23" s="1">
        <f t="shared" si="14"/>
        <v>0</v>
      </c>
      <c r="U23" s="1">
        <f t="shared" si="15"/>
        <v>0</v>
      </c>
      <c r="V23" s="1">
        <f t="shared" si="16"/>
        <v>0</v>
      </c>
      <c r="W23" s="1">
        <f t="shared" si="17"/>
        <v>0</v>
      </c>
      <c r="X23" s="1">
        <f t="shared" si="18"/>
        <v>0</v>
      </c>
      <c r="Y23" s="1">
        <f t="shared" si="19"/>
        <v>0</v>
      </c>
      <c r="Z23" s="1">
        <f t="shared" si="20"/>
        <v>0</v>
      </c>
      <c r="AA23" s="1">
        <f t="shared" si="21"/>
        <v>0</v>
      </c>
      <c r="AB23" s="1">
        <f t="shared" si="22"/>
        <v>0</v>
      </c>
      <c r="AC23" s="1">
        <f t="shared" si="23"/>
        <v>0</v>
      </c>
      <c r="AD23" s="1">
        <f t="shared" si="24"/>
        <v>0</v>
      </c>
      <c r="AE23" s="1">
        <f t="shared" si="25"/>
        <v>0</v>
      </c>
      <c r="AF23" s="1">
        <f t="shared" si="26"/>
        <v>0</v>
      </c>
      <c r="AG23" s="1">
        <f t="shared" si="27"/>
        <v>0</v>
      </c>
    </row>
    <row r="24" spans="1:33" x14ac:dyDescent="0.25">
      <c r="A24" s="1">
        <f>Gegevens!D11</f>
        <v>20</v>
      </c>
      <c r="B24" s="5">
        <f>Gegevens!E11</f>
        <v>44697</v>
      </c>
      <c r="C24" s="5">
        <f>Gegevens!F11</f>
        <v>44703</v>
      </c>
      <c r="D24" s="4">
        <f>Inkomsten!F20</f>
        <v>0</v>
      </c>
      <c r="E24" s="1">
        <f t="shared" si="7"/>
        <v>5</v>
      </c>
      <c r="F24" s="1">
        <f t="shared" si="8"/>
        <v>5</v>
      </c>
      <c r="G24" s="1">
        <f t="shared" si="30"/>
        <v>7</v>
      </c>
      <c r="H24" s="1">
        <f t="shared" si="31"/>
        <v>7</v>
      </c>
      <c r="I24" s="1">
        <f t="shared" si="32"/>
        <v>0</v>
      </c>
      <c r="J24" s="1">
        <f t="shared" si="33"/>
        <v>0</v>
      </c>
      <c r="K24" s="1">
        <f t="shared" si="34"/>
        <v>0</v>
      </c>
      <c r="L24" s="1">
        <f t="shared" si="35"/>
        <v>0</v>
      </c>
      <c r="M24" s="1">
        <f t="shared" si="36"/>
        <v>0</v>
      </c>
      <c r="N24" s="1">
        <f t="shared" si="28"/>
        <v>0</v>
      </c>
      <c r="O24" s="1">
        <f t="shared" si="29"/>
        <v>0</v>
      </c>
      <c r="P24" s="1">
        <f t="shared" si="9"/>
        <v>0</v>
      </c>
      <c r="Q24" s="1">
        <f t="shared" si="10"/>
        <v>0</v>
      </c>
      <c r="R24" s="1">
        <f t="shared" si="12"/>
        <v>7</v>
      </c>
      <c r="S24" s="1">
        <f t="shared" si="13"/>
        <v>0</v>
      </c>
      <c r="T24" s="1">
        <f t="shared" si="14"/>
        <v>0</v>
      </c>
      <c r="U24" s="1">
        <f t="shared" si="15"/>
        <v>0</v>
      </c>
      <c r="V24" s="1">
        <f t="shared" si="16"/>
        <v>0</v>
      </c>
      <c r="W24" s="1">
        <f t="shared" si="17"/>
        <v>0</v>
      </c>
      <c r="X24" s="1">
        <f t="shared" si="18"/>
        <v>0</v>
      </c>
      <c r="Y24" s="1">
        <f t="shared" si="19"/>
        <v>0</v>
      </c>
      <c r="Z24" s="1">
        <f t="shared" si="20"/>
        <v>0</v>
      </c>
      <c r="AA24" s="1">
        <f t="shared" si="21"/>
        <v>0</v>
      </c>
      <c r="AB24" s="1">
        <f t="shared" si="22"/>
        <v>0</v>
      </c>
      <c r="AC24" s="1">
        <f t="shared" si="23"/>
        <v>0</v>
      </c>
      <c r="AD24" s="1">
        <f t="shared" si="24"/>
        <v>0</v>
      </c>
      <c r="AE24" s="1">
        <f t="shared" si="25"/>
        <v>0</v>
      </c>
      <c r="AF24" s="1">
        <f t="shared" si="26"/>
        <v>0</v>
      </c>
      <c r="AG24" s="1">
        <f t="shared" si="27"/>
        <v>0</v>
      </c>
    </row>
    <row r="25" spans="1:33" x14ac:dyDescent="0.25">
      <c r="A25" s="1">
        <f>Gegevens!D12</f>
        <v>21</v>
      </c>
      <c r="B25" s="5">
        <f>Gegevens!E12</f>
        <v>44704</v>
      </c>
      <c r="C25" s="5">
        <f>Gegevens!F12</f>
        <v>44710</v>
      </c>
      <c r="D25" s="4">
        <f>Inkomsten!F21</f>
        <v>0</v>
      </c>
      <c r="E25" s="1">
        <f t="shared" si="7"/>
        <v>5</v>
      </c>
      <c r="F25" s="1">
        <f t="shared" si="8"/>
        <v>5</v>
      </c>
      <c r="G25" s="1">
        <f t="shared" si="30"/>
        <v>7</v>
      </c>
      <c r="H25" s="1">
        <f t="shared" si="31"/>
        <v>7</v>
      </c>
      <c r="I25" s="1">
        <f t="shared" si="32"/>
        <v>0</v>
      </c>
      <c r="J25" s="1">
        <f t="shared" si="33"/>
        <v>0</v>
      </c>
      <c r="K25" s="1">
        <f t="shared" si="34"/>
        <v>0</v>
      </c>
      <c r="L25" s="1">
        <f t="shared" si="35"/>
        <v>0</v>
      </c>
      <c r="M25" s="1">
        <f t="shared" si="36"/>
        <v>0</v>
      </c>
      <c r="N25" s="1">
        <f t="shared" si="28"/>
        <v>0</v>
      </c>
      <c r="O25" s="1">
        <f t="shared" si="29"/>
        <v>0</v>
      </c>
      <c r="P25" s="1">
        <f t="shared" si="9"/>
        <v>0</v>
      </c>
      <c r="Q25" s="1">
        <f t="shared" si="10"/>
        <v>0</v>
      </c>
      <c r="R25" s="1">
        <f t="shared" si="12"/>
        <v>7</v>
      </c>
      <c r="S25" s="1">
        <f t="shared" si="13"/>
        <v>0</v>
      </c>
      <c r="T25" s="1">
        <f t="shared" si="14"/>
        <v>0</v>
      </c>
      <c r="U25" s="1">
        <f t="shared" si="15"/>
        <v>0</v>
      </c>
      <c r="V25" s="1">
        <f t="shared" si="16"/>
        <v>0</v>
      </c>
      <c r="W25" s="1">
        <f t="shared" si="17"/>
        <v>0</v>
      </c>
      <c r="X25" s="1">
        <f t="shared" si="18"/>
        <v>0</v>
      </c>
      <c r="Y25" s="1">
        <f t="shared" si="19"/>
        <v>0</v>
      </c>
      <c r="Z25" s="1">
        <f t="shared" si="20"/>
        <v>0</v>
      </c>
      <c r="AA25" s="1">
        <f t="shared" si="21"/>
        <v>0</v>
      </c>
      <c r="AB25" s="1">
        <f t="shared" si="22"/>
        <v>0</v>
      </c>
      <c r="AC25" s="1">
        <f t="shared" si="23"/>
        <v>0</v>
      </c>
      <c r="AD25" s="1">
        <f t="shared" si="24"/>
        <v>0</v>
      </c>
      <c r="AE25" s="1">
        <f t="shared" si="25"/>
        <v>0</v>
      </c>
      <c r="AF25" s="1">
        <f t="shared" si="26"/>
        <v>0</v>
      </c>
      <c r="AG25" s="1">
        <f t="shared" si="27"/>
        <v>0</v>
      </c>
    </row>
    <row r="26" spans="1:33" x14ac:dyDescent="0.25">
      <c r="A26" s="1">
        <f>Gegevens!D13</f>
        <v>22</v>
      </c>
      <c r="B26" s="5">
        <f>Gegevens!E13</f>
        <v>44711</v>
      </c>
      <c r="C26" s="5">
        <f>Gegevens!F13</f>
        <v>44717</v>
      </c>
      <c r="D26" s="4">
        <f>Inkomsten!F22</f>
        <v>0</v>
      </c>
      <c r="E26" s="1">
        <f t="shared" si="7"/>
        <v>5</v>
      </c>
      <c r="F26" s="1">
        <f t="shared" si="8"/>
        <v>6</v>
      </c>
      <c r="G26" s="1">
        <f t="shared" si="30"/>
        <v>7</v>
      </c>
      <c r="H26" s="1">
        <f t="shared" si="31"/>
        <v>2</v>
      </c>
      <c r="I26" s="1">
        <f t="shared" si="32"/>
        <v>5</v>
      </c>
      <c r="J26" s="1">
        <f t="shared" si="33"/>
        <v>0</v>
      </c>
      <c r="K26" s="1">
        <f t="shared" si="34"/>
        <v>0</v>
      </c>
      <c r="L26" s="1">
        <f t="shared" si="35"/>
        <v>0</v>
      </c>
      <c r="M26" s="1">
        <f t="shared" si="36"/>
        <v>0</v>
      </c>
      <c r="N26" s="1">
        <f t="shared" si="28"/>
        <v>0</v>
      </c>
      <c r="O26" s="1">
        <f t="shared" si="29"/>
        <v>0</v>
      </c>
      <c r="P26" s="1">
        <f t="shared" si="9"/>
        <v>0</v>
      </c>
      <c r="Q26" s="1">
        <f t="shared" si="10"/>
        <v>0</v>
      </c>
      <c r="R26" s="1">
        <f t="shared" si="12"/>
        <v>2</v>
      </c>
      <c r="S26" s="1">
        <f t="shared" si="13"/>
        <v>0</v>
      </c>
      <c r="T26" s="1">
        <f t="shared" si="14"/>
        <v>0</v>
      </c>
      <c r="U26" s="1">
        <f t="shared" si="15"/>
        <v>5</v>
      </c>
      <c r="V26" s="1">
        <f t="shared" si="16"/>
        <v>0</v>
      </c>
      <c r="W26" s="1">
        <f t="shared" si="17"/>
        <v>0</v>
      </c>
      <c r="X26" s="1">
        <f t="shared" si="18"/>
        <v>0</v>
      </c>
      <c r="Y26" s="1">
        <f t="shared" si="19"/>
        <v>0</v>
      </c>
      <c r="Z26" s="1">
        <f t="shared" si="20"/>
        <v>0</v>
      </c>
      <c r="AA26" s="1">
        <f t="shared" si="21"/>
        <v>0</v>
      </c>
      <c r="AB26" s="1">
        <f t="shared" si="22"/>
        <v>0</v>
      </c>
      <c r="AC26" s="1">
        <f t="shared" si="23"/>
        <v>0</v>
      </c>
      <c r="AD26" s="1">
        <f t="shared" si="24"/>
        <v>0</v>
      </c>
      <c r="AE26" s="1">
        <f t="shared" si="25"/>
        <v>0</v>
      </c>
      <c r="AF26" s="1">
        <f t="shared" si="26"/>
        <v>0</v>
      </c>
      <c r="AG26" s="1">
        <f t="shared" si="27"/>
        <v>0</v>
      </c>
    </row>
    <row r="27" spans="1:33" x14ac:dyDescent="0.25">
      <c r="A27" s="1">
        <f>Gegevens!D14</f>
        <v>23</v>
      </c>
      <c r="B27" s="5">
        <f>Gegevens!E14</f>
        <v>44718</v>
      </c>
      <c r="C27" s="5">
        <f>Gegevens!F14</f>
        <v>44724</v>
      </c>
      <c r="D27" s="4">
        <f>Inkomsten!F23</f>
        <v>0</v>
      </c>
      <c r="E27" s="1">
        <f t="shared" si="7"/>
        <v>6</v>
      </c>
      <c r="F27" s="1">
        <f t="shared" si="8"/>
        <v>6</v>
      </c>
      <c r="G27" s="1">
        <f t="shared" si="30"/>
        <v>7</v>
      </c>
      <c r="H27" s="1">
        <f t="shared" si="31"/>
        <v>7</v>
      </c>
      <c r="I27" s="1">
        <f t="shared" si="32"/>
        <v>0</v>
      </c>
      <c r="J27" s="1">
        <f t="shared" si="33"/>
        <v>0</v>
      </c>
      <c r="K27" s="1">
        <f t="shared" si="34"/>
        <v>0</v>
      </c>
      <c r="L27" s="1">
        <f t="shared" si="35"/>
        <v>0</v>
      </c>
      <c r="M27" s="1">
        <f t="shared" si="36"/>
        <v>0</v>
      </c>
      <c r="N27" s="1">
        <f t="shared" si="28"/>
        <v>0</v>
      </c>
      <c r="O27" s="1">
        <f t="shared" si="29"/>
        <v>0</v>
      </c>
      <c r="P27" s="1">
        <f t="shared" si="9"/>
        <v>0</v>
      </c>
      <c r="Q27" s="1">
        <f t="shared" si="10"/>
        <v>0</v>
      </c>
      <c r="R27" s="1">
        <f t="shared" si="12"/>
        <v>0</v>
      </c>
      <c r="S27" s="1">
        <f t="shared" si="13"/>
        <v>0</v>
      </c>
      <c r="T27" s="1">
        <f t="shared" si="14"/>
        <v>7</v>
      </c>
      <c r="U27" s="1">
        <f t="shared" si="15"/>
        <v>0</v>
      </c>
      <c r="V27" s="1">
        <f t="shared" si="16"/>
        <v>0</v>
      </c>
      <c r="W27" s="1">
        <f t="shared" si="17"/>
        <v>0</v>
      </c>
      <c r="X27" s="1">
        <f t="shared" si="18"/>
        <v>0</v>
      </c>
      <c r="Y27" s="1">
        <f t="shared" si="19"/>
        <v>0</v>
      </c>
      <c r="Z27" s="1">
        <f t="shared" si="20"/>
        <v>0</v>
      </c>
      <c r="AA27" s="1">
        <f t="shared" si="21"/>
        <v>0</v>
      </c>
      <c r="AB27" s="1">
        <f t="shared" si="22"/>
        <v>0</v>
      </c>
      <c r="AC27" s="1">
        <f t="shared" si="23"/>
        <v>0</v>
      </c>
      <c r="AD27" s="1">
        <f t="shared" si="24"/>
        <v>0</v>
      </c>
      <c r="AE27" s="1">
        <f t="shared" si="25"/>
        <v>0</v>
      </c>
      <c r="AF27" s="1">
        <f t="shared" si="26"/>
        <v>0</v>
      </c>
      <c r="AG27" s="1">
        <f t="shared" si="27"/>
        <v>0</v>
      </c>
    </row>
    <row r="28" spans="1:33" x14ac:dyDescent="0.25">
      <c r="A28" s="1">
        <f>Gegevens!D15</f>
        <v>24</v>
      </c>
      <c r="B28" s="5">
        <f>Gegevens!E15</f>
        <v>44725</v>
      </c>
      <c r="C28" s="5">
        <f>Gegevens!F15</f>
        <v>44731</v>
      </c>
      <c r="D28" s="4">
        <f>Inkomsten!F24</f>
        <v>0</v>
      </c>
      <c r="E28" s="1">
        <f t="shared" si="7"/>
        <v>6</v>
      </c>
      <c r="F28" s="1">
        <f t="shared" si="8"/>
        <v>6</v>
      </c>
      <c r="G28" s="1">
        <f t="shared" si="30"/>
        <v>7</v>
      </c>
      <c r="H28" s="1">
        <f t="shared" si="31"/>
        <v>7</v>
      </c>
      <c r="I28" s="1">
        <f t="shared" si="32"/>
        <v>0</v>
      </c>
      <c r="J28" s="1">
        <f t="shared" si="33"/>
        <v>0</v>
      </c>
      <c r="K28" s="1">
        <f t="shared" si="34"/>
        <v>0</v>
      </c>
      <c r="L28" s="1">
        <f t="shared" si="35"/>
        <v>0</v>
      </c>
      <c r="M28" s="1">
        <f t="shared" si="36"/>
        <v>0</v>
      </c>
      <c r="N28" s="1">
        <f t="shared" si="28"/>
        <v>0</v>
      </c>
      <c r="O28" s="1">
        <f t="shared" si="29"/>
        <v>0</v>
      </c>
      <c r="P28" s="1">
        <f t="shared" si="9"/>
        <v>0</v>
      </c>
      <c r="Q28" s="1">
        <f t="shared" si="10"/>
        <v>0</v>
      </c>
      <c r="R28" s="1">
        <f t="shared" si="12"/>
        <v>0</v>
      </c>
      <c r="S28" s="1">
        <f t="shared" si="13"/>
        <v>0</v>
      </c>
      <c r="T28" s="1">
        <f t="shared" si="14"/>
        <v>7</v>
      </c>
      <c r="U28" s="1">
        <f t="shared" si="15"/>
        <v>0</v>
      </c>
      <c r="V28" s="1">
        <f t="shared" si="16"/>
        <v>0</v>
      </c>
      <c r="W28" s="1">
        <f t="shared" si="17"/>
        <v>0</v>
      </c>
      <c r="X28" s="1">
        <f t="shared" si="18"/>
        <v>0</v>
      </c>
      <c r="Y28" s="1">
        <f t="shared" si="19"/>
        <v>0</v>
      </c>
      <c r="Z28" s="1">
        <f t="shared" si="20"/>
        <v>0</v>
      </c>
      <c r="AA28" s="1">
        <f t="shared" si="21"/>
        <v>0</v>
      </c>
      <c r="AB28" s="1">
        <f t="shared" si="22"/>
        <v>0</v>
      </c>
      <c r="AC28" s="1">
        <f t="shared" si="23"/>
        <v>0</v>
      </c>
      <c r="AD28" s="1">
        <f t="shared" si="24"/>
        <v>0</v>
      </c>
      <c r="AE28" s="1">
        <f t="shared" si="25"/>
        <v>0</v>
      </c>
      <c r="AF28" s="1">
        <f t="shared" si="26"/>
        <v>0</v>
      </c>
      <c r="AG28" s="1">
        <f t="shared" si="27"/>
        <v>0</v>
      </c>
    </row>
    <row r="29" spans="1:33" x14ac:dyDescent="0.25">
      <c r="A29" s="1">
        <f>Gegevens!D16</f>
        <v>25</v>
      </c>
      <c r="B29" s="5">
        <f>Gegevens!E16</f>
        <v>44732</v>
      </c>
      <c r="C29" s="5">
        <f>Gegevens!F16</f>
        <v>44738</v>
      </c>
      <c r="D29" s="4">
        <f>Inkomsten!F25</f>
        <v>0</v>
      </c>
      <c r="E29" s="1">
        <f t="shared" si="7"/>
        <v>6</v>
      </c>
      <c r="F29" s="1">
        <f t="shared" si="8"/>
        <v>6</v>
      </c>
      <c r="G29" s="1">
        <f t="shared" si="30"/>
        <v>7</v>
      </c>
      <c r="H29" s="1">
        <f t="shared" si="31"/>
        <v>7</v>
      </c>
      <c r="I29" s="1">
        <f t="shared" si="32"/>
        <v>0</v>
      </c>
      <c r="J29" s="1">
        <f t="shared" si="33"/>
        <v>0</v>
      </c>
      <c r="K29" s="1">
        <f t="shared" si="34"/>
        <v>0</v>
      </c>
      <c r="L29" s="1">
        <f t="shared" si="35"/>
        <v>0</v>
      </c>
      <c r="M29" s="1">
        <f t="shared" si="36"/>
        <v>0</v>
      </c>
      <c r="N29" s="1">
        <f t="shared" si="28"/>
        <v>0</v>
      </c>
      <c r="O29" s="1">
        <f t="shared" si="29"/>
        <v>0</v>
      </c>
      <c r="P29" s="1">
        <f t="shared" si="9"/>
        <v>0</v>
      </c>
      <c r="Q29" s="1">
        <f t="shared" si="10"/>
        <v>0</v>
      </c>
      <c r="R29" s="1">
        <f t="shared" si="12"/>
        <v>0</v>
      </c>
      <c r="S29" s="1">
        <f t="shared" si="13"/>
        <v>0</v>
      </c>
      <c r="T29" s="1">
        <f t="shared" si="14"/>
        <v>7</v>
      </c>
      <c r="U29" s="1">
        <f t="shared" si="15"/>
        <v>0</v>
      </c>
      <c r="V29" s="1">
        <f t="shared" si="16"/>
        <v>0</v>
      </c>
      <c r="W29" s="1">
        <f t="shared" si="17"/>
        <v>0</v>
      </c>
      <c r="X29" s="1">
        <f t="shared" si="18"/>
        <v>0</v>
      </c>
      <c r="Y29" s="1">
        <f t="shared" si="19"/>
        <v>0</v>
      </c>
      <c r="Z29" s="1">
        <f t="shared" si="20"/>
        <v>0</v>
      </c>
      <c r="AA29" s="1">
        <f t="shared" si="21"/>
        <v>0</v>
      </c>
      <c r="AB29" s="1">
        <f t="shared" si="22"/>
        <v>0</v>
      </c>
      <c r="AC29" s="1">
        <f t="shared" si="23"/>
        <v>0</v>
      </c>
      <c r="AD29" s="1">
        <f t="shared" si="24"/>
        <v>0</v>
      </c>
      <c r="AE29" s="1">
        <f t="shared" si="25"/>
        <v>0</v>
      </c>
      <c r="AF29" s="1">
        <f t="shared" si="26"/>
        <v>0</v>
      </c>
      <c r="AG29" s="1">
        <f t="shared" si="27"/>
        <v>0</v>
      </c>
    </row>
    <row r="30" spans="1:33" x14ac:dyDescent="0.25">
      <c r="A30" s="1">
        <f>Gegevens!D17</f>
        <v>26</v>
      </c>
      <c r="B30" s="5">
        <f>Gegevens!E17</f>
        <v>44739</v>
      </c>
      <c r="C30" s="5">
        <f>Gegevens!F17</f>
        <v>44745</v>
      </c>
      <c r="D30" s="4">
        <f>Inkomsten!F26</f>
        <v>0</v>
      </c>
      <c r="E30" s="1">
        <f t="shared" si="7"/>
        <v>6</v>
      </c>
      <c r="F30" s="1">
        <f t="shared" si="8"/>
        <v>7</v>
      </c>
      <c r="G30" s="1">
        <f t="shared" si="30"/>
        <v>7</v>
      </c>
      <c r="H30" s="1">
        <f t="shared" si="31"/>
        <v>4</v>
      </c>
      <c r="I30" s="1">
        <f t="shared" si="32"/>
        <v>3</v>
      </c>
      <c r="J30" s="1">
        <f t="shared" si="33"/>
        <v>0</v>
      </c>
      <c r="K30" s="1">
        <f t="shared" si="34"/>
        <v>0</v>
      </c>
      <c r="L30" s="1">
        <f t="shared" si="35"/>
        <v>0</v>
      </c>
      <c r="M30" s="1">
        <f t="shared" si="36"/>
        <v>0</v>
      </c>
      <c r="N30" s="1">
        <f t="shared" si="28"/>
        <v>0</v>
      </c>
      <c r="O30" s="1">
        <f t="shared" si="29"/>
        <v>0</v>
      </c>
      <c r="P30" s="1">
        <f t="shared" si="9"/>
        <v>0</v>
      </c>
      <c r="Q30" s="1">
        <f t="shared" si="10"/>
        <v>0</v>
      </c>
      <c r="R30" s="1">
        <f t="shared" si="12"/>
        <v>0</v>
      </c>
      <c r="S30" s="1">
        <f t="shared" si="13"/>
        <v>0</v>
      </c>
      <c r="T30" s="1">
        <f t="shared" si="14"/>
        <v>4</v>
      </c>
      <c r="U30" s="1">
        <f t="shared" si="15"/>
        <v>0</v>
      </c>
      <c r="V30" s="1">
        <f t="shared" si="16"/>
        <v>0</v>
      </c>
      <c r="W30" s="1">
        <f t="shared" si="17"/>
        <v>3</v>
      </c>
      <c r="X30" s="1">
        <f t="shared" si="18"/>
        <v>0</v>
      </c>
      <c r="Y30" s="1">
        <f t="shared" si="19"/>
        <v>0</v>
      </c>
      <c r="Z30" s="1">
        <f t="shared" si="20"/>
        <v>0</v>
      </c>
      <c r="AA30" s="1">
        <f t="shared" si="21"/>
        <v>0</v>
      </c>
      <c r="AB30" s="1">
        <f t="shared" si="22"/>
        <v>0</v>
      </c>
      <c r="AC30" s="1">
        <f t="shared" si="23"/>
        <v>0</v>
      </c>
      <c r="AD30" s="1">
        <f t="shared" si="24"/>
        <v>0</v>
      </c>
      <c r="AE30" s="1">
        <f t="shared" si="25"/>
        <v>0</v>
      </c>
      <c r="AF30" s="1">
        <f t="shared" si="26"/>
        <v>0</v>
      </c>
      <c r="AG30" s="1">
        <f t="shared" si="27"/>
        <v>0</v>
      </c>
    </row>
    <row r="31" spans="1:33" x14ac:dyDescent="0.25">
      <c r="A31" s="1">
        <f>Gegevens!D18</f>
        <v>27</v>
      </c>
      <c r="B31" s="5">
        <f>Gegevens!E18</f>
        <v>44746</v>
      </c>
      <c r="C31" s="5">
        <f>Gegevens!F18</f>
        <v>44752</v>
      </c>
      <c r="D31" s="4">
        <f>Inkomsten!F27</f>
        <v>0</v>
      </c>
      <c r="E31" s="1">
        <f t="shared" si="7"/>
        <v>7</v>
      </c>
      <c r="F31" s="1">
        <f t="shared" si="8"/>
        <v>7</v>
      </c>
      <c r="G31" s="1">
        <f t="shared" si="30"/>
        <v>7</v>
      </c>
      <c r="H31" s="1">
        <f t="shared" si="31"/>
        <v>7</v>
      </c>
      <c r="I31" s="1">
        <f t="shared" si="32"/>
        <v>0</v>
      </c>
      <c r="J31" s="1">
        <f t="shared" si="33"/>
        <v>0</v>
      </c>
      <c r="K31" s="1">
        <f t="shared" si="34"/>
        <v>0</v>
      </c>
      <c r="L31" s="1">
        <f t="shared" si="35"/>
        <v>0</v>
      </c>
      <c r="M31" s="1">
        <f t="shared" si="36"/>
        <v>0</v>
      </c>
      <c r="N31" s="1">
        <f t="shared" si="28"/>
        <v>0</v>
      </c>
      <c r="O31" s="1">
        <f t="shared" si="29"/>
        <v>0</v>
      </c>
      <c r="P31" s="1">
        <f t="shared" si="9"/>
        <v>0</v>
      </c>
      <c r="Q31" s="1">
        <f t="shared" si="10"/>
        <v>0</v>
      </c>
      <c r="R31" s="1">
        <f t="shared" si="12"/>
        <v>0</v>
      </c>
      <c r="S31" s="1">
        <f t="shared" si="13"/>
        <v>0</v>
      </c>
      <c r="T31" s="1">
        <f t="shared" si="14"/>
        <v>0</v>
      </c>
      <c r="U31" s="1">
        <f t="shared" si="15"/>
        <v>0</v>
      </c>
      <c r="V31" s="1">
        <f t="shared" si="16"/>
        <v>7</v>
      </c>
      <c r="W31" s="1">
        <f t="shared" si="17"/>
        <v>0</v>
      </c>
      <c r="X31" s="1">
        <f t="shared" si="18"/>
        <v>0</v>
      </c>
      <c r="Y31" s="1">
        <f t="shared" si="19"/>
        <v>0</v>
      </c>
      <c r="Z31" s="1">
        <f t="shared" si="20"/>
        <v>0</v>
      </c>
      <c r="AA31" s="1">
        <f t="shared" si="21"/>
        <v>0</v>
      </c>
      <c r="AB31" s="1">
        <f t="shared" si="22"/>
        <v>0</v>
      </c>
      <c r="AC31" s="1">
        <f t="shared" si="23"/>
        <v>0</v>
      </c>
      <c r="AD31" s="1">
        <f t="shared" si="24"/>
        <v>0</v>
      </c>
      <c r="AE31" s="1">
        <f t="shared" si="25"/>
        <v>0</v>
      </c>
      <c r="AF31" s="1">
        <f t="shared" si="26"/>
        <v>0</v>
      </c>
      <c r="AG31" s="1">
        <f t="shared" si="27"/>
        <v>0</v>
      </c>
    </row>
    <row r="32" spans="1:33" x14ac:dyDescent="0.25">
      <c r="A32" s="1">
        <f>Gegevens!G5</f>
        <v>28</v>
      </c>
      <c r="B32" s="5">
        <f>Gegevens!H5</f>
        <v>44753</v>
      </c>
      <c r="C32" s="5">
        <f>Gegevens!I5</f>
        <v>44759</v>
      </c>
      <c r="D32" s="4">
        <f>Inkomsten!I14</f>
        <v>0</v>
      </c>
      <c r="E32" s="1">
        <f t="shared" si="7"/>
        <v>7</v>
      </c>
      <c r="F32" s="1">
        <f t="shared" si="8"/>
        <v>7</v>
      </c>
      <c r="G32" s="1">
        <f t="shared" si="30"/>
        <v>7</v>
      </c>
      <c r="H32" s="1">
        <f t="shared" si="31"/>
        <v>7</v>
      </c>
      <c r="I32" s="1">
        <f t="shared" si="32"/>
        <v>0</v>
      </c>
      <c r="J32" s="1">
        <f t="shared" si="33"/>
        <v>0</v>
      </c>
      <c r="K32" s="1">
        <f t="shared" si="34"/>
        <v>0</v>
      </c>
      <c r="L32" s="1">
        <f t="shared" si="35"/>
        <v>0</v>
      </c>
      <c r="M32" s="1">
        <f t="shared" si="36"/>
        <v>0</v>
      </c>
      <c r="N32" s="1">
        <f t="shared" si="28"/>
        <v>0</v>
      </c>
      <c r="O32" s="1">
        <f t="shared" si="29"/>
        <v>0</v>
      </c>
      <c r="P32" s="1">
        <f t="shared" si="9"/>
        <v>0</v>
      </c>
      <c r="Q32" s="1">
        <f t="shared" si="10"/>
        <v>0</v>
      </c>
      <c r="R32" s="1">
        <f t="shared" si="12"/>
        <v>0</v>
      </c>
      <c r="S32" s="1">
        <f t="shared" si="13"/>
        <v>0</v>
      </c>
      <c r="T32" s="1">
        <f t="shared" si="14"/>
        <v>0</v>
      </c>
      <c r="U32" s="1">
        <f t="shared" si="15"/>
        <v>0</v>
      </c>
      <c r="V32" s="1">
        <f t="shared" si="16"/>
        <v>7</v>
      </c>
      <c r="W32" s="1">
        <f t="shared" si="17"/>
        <v>0</v>
      </c>
      <c r="X32" s="1">
        <f t="shared" si="18"/>
        <v>0</v>
      </c>
      <c r="Y32" s="1">
        <f t="shared" si="19"/>
        <v>0</v>
      </c>
      <c r="Z32" s="1">
        <f t="shared" si="20"/>
        <v>0</v>
      </c>
      <c r="AA32" s="1">
        <f t="shared" si="21"/>
        <v>0</v>
      </c>
      <c r="AB32" s="1">
        <f t="shared" si="22"/>
        <v>0</v>
      </c>
      <c r="AC32" s="1">
        <f t="shared" si="23"/>
        <v>0</v>
      </c>
      <c r="AD32" s="1">
        <f t="shared" si="24"/>
        <v>0</v>
      </c>
      <c r="AE32" s="1">
        <f t="shared" si="25"/>
        <v>0</v>
      </c>
      <c r="AF32" s="1">
        <f t="shared" si="26"/>
        <v>0</v>
      </c>
      <c r="AG32" s="1">
        <f t="shared" si="27"/>
        <v>0</v>
      </c>
    </row>
    <row r="33" spans="1:33" x14ac:dyDescent="0.25">
      <c r="A33" s="1">
        <f>Gegevens!G6</f>
        <v>29</v>
      </c>
      <c r="B33" s="5">
        <f>Gegevens!H6</f>
        <v>44760</v>
      </c>
      <c r="C33" s="5">
        <f>Gegevens!I6</f>
        <v>44766</v>
      </c>
      <c r="D33" s="4">
        <f>Inkomsten!I15</f>
        <v>0</v>
      </c>
      <c r="E33" s="1">
        <f t="shared" si="7"/>
        <v>7</v>
      </c>
      <c r="F33" s="1">
        <f t="shared" si="8"/>
        <v>7</v>
      </c>
      <c r="G33" s="1">
        <f t="shared" si="30"/>
        <v>7</v>
      </c>
      <c r="H33" s="1">
        <f t="shared" si="31"/>
        <v>7</v>
      </c>
      <c r="I33" s="1">
        <f t="shared" si="32"/>
        <v>0</v>
      </c>
      <c r="J33" s="1">
        <f t="shared" si="33"/>
        <v>0</v>
      </c>
      <c r="K33" s="1">
        <f t="shared" si="34"/>
        <v>0</v>
      </c>
      <c r="L33" s="1">
        <f t="shared" si="35"/>
        <v>0</v>
      </c>
      <c r="M33" s="1">
        <f t="shared" si="36"/>
        <v>0</v>
      </c>
      <c r="N33" s="1">
        <f t="shared" si="28"/>
        <v>0</v>
      </c>
      <c r="O33" s="1">
        <f t="shared" si="29"/>
        <v>0</v>
      </c>
      <c r="P33" s="1">
        <f t="shared" si="9"/>
        <v>0</v>
      </c>
      <c r="Q33" s="1">
        <f t="shared" si="10"/>
        <v>0</v>
      </c>
      <c r="R33" s="1">
        <f t="shared" si="12"/>
        <v>0</v>
      </c>
      <c r="S33" s="1">
        <f t="shared" si="13"/>
        <v>0</v>
      </c>
      <c r="T33" s="1">
        <f t="shared" si="14"/>
        <v>0</v>
      </c>
      <c r="U33" s="1">
        <f t="shared" si="15"/>
        <v>0</v>
      </c>
      <c r="V33" s="1">
        <f t="shared" si="16"/>
        <v>7</v>
      </c>
      <c r="W33" s="1">
        <f t="shared" si="17"/>
        <v>0</v>
      </c>
      <c r="X33" s="1">
        <f t="shared" si="18"/>
        <v>0</v>
      </c>
      <c r="Y33" s="1">
        <f t="shared" si="19"/>
        <v>0</v>
      </c>
      <c r="Z33" s="1">
        <f t="shared" si="20"/>
        <v>0</v>
      </c>
      <c r="AA33" s="1">
        <f t="shared" si="21"/>
        <v>0</v>
      </c>
      <c r="AB33" s="1">
        <f t="shared" si="22"/>
        <v>0</v>
      </c>
      <c r="AC33" s="1">
        <f t="shared" si="23"/>
        <v>0</v>
      </c>
      <c r="AD33" s="1">
        <f t="shared" si="24"/>
        <v>0</v>
      </c>
      <c r="AE33" s="1">
        <f t="shared" si="25"/>
        <v>0</v>
      </c>
      <c r="AF33" s="1">
        <f t="shared" si="26"/>
        <v>0</v>
      </c>
      <c r="AG33" s="1">
        <f t="shared" si="27"/>
        <v>0</v>
      </c>
    </row>
    <row r="34" spans="1:33" x14ac:dyDescent="0.25">
      <c r="A34" s="1">
        <f>Gegevens!G7</f>
        <v>30</v>
      </c>
      <c r="B34" s="5">
        <f>Gegevens!H7</f>
        <v>44767</v>
      </c>
      <c r="C34" s="5">
        <f>Gegevens!I7</f>
        <v>44773</v>
      </c>
      <c r="D34" s="4">
        <f>Inkomsten!I16</f>
        <v>0</v>
      </c>
      <c r="E34" s="1">
        <f t="shared" si="7"/>
        <v>7</v>
      </c>
      <c r="F34" s="1">
        <f t="shared" si="8"/>
        <v>7</v>
      </c>
      <c r="G34" s="1">
        <f t="shared" si="30"/>
        <v>7</v>
      </c>
      <c r="H34" s="1">
        <f t="shared" si="31"/>
        <v>7</v>
      </c>
      <c r="I34" s="1">
        <f t="shared" si="32"/>
        <v>0</v>
      </c>
      <c r="J34" s="1">
        <f t="shared" si="33"/>
        <v>0</v>
      </c>
      <c r="K34" s="1">
        <f t="shared" si="34"/>
        <v>0</v>
      </c>
      <c r="L34" s="1">
        <f t="shared" si="35"/>
        <v>0</v>
      </c>
      <c r="M34" s="1">
        <f t="shared" si="36"/>
        <v>0</v>
      </c>
      <c r="N34" s="1">
        <f t="shared" si="28"/>
        <v>0</v>
      </c>
      <c r="O34" s="1">
        <f t="shared" si="29"/>
        <v>0</v>
      </c>
      <c r="P34" s="1">
        <f t="shared" si="9"/>
        <v>0</v>
      </c>
      <c r="Q34" s="1">
        <f t="shared" si="10"/>
        <v>0</v>
      </c>
      <c r="R34" s="1">
        <f t="shared" si="12"/>
        <v>0</v>
      </c>
      <c r="S34" s="1">
        <f t="shared" si="13"/>
        <v>0</v>
      </c>
      <c r="T34" s="1">
        <f t="shared" si="14"/>
        <v>0</v>
      </c>
      <c r="U34" s="1">
        <f t="shared" si="15"/>
        <v>0</v>
      </c>
      <c r="V34" s="1">
        <f t="shared" si="16"/>
        <v>7</v>
      </c>
      <c r="W34" s="1">
        <f t="shared" si="17"/>
        <v>0</v>
      </c>
      <c r="X34" s="1">
        <f t="shared" si="18"/>
        <v>0</v>
      </c>
      <c r="Y34" s="1">
        <f t="shared" si="19"/>
        <v>0</v>
      </c>
      <c r="Z34" s="1">
        <f t="shared" si="20"/>
        <v>0</v>
      </c>
      <c r="AA34" s="1">
        <f t="shared" si="21"/>
        <v>0</v>
      </c>
      <c r="AB34" s="1">
        <f t="shared" si="22"/>
        <v>0</v>
      </c>
      <c r="AC34" s="1">
        <f t="shared" si="23"/>
        <v>0</v>
      </c>
      <c r="AD34" s="1">
        <f t="shared" si="24"/>
        <v>0</v>
      </c>
      <c r="AE34" s="1">
        <f t="shared" si="25"/>
        <v>0</v>
      </c>
      <c r="AF34" s="1">
        <f t="shared" si="26"/>
        <v>0</v>
      </c>
      <c r="AG34" s="1">
        <f t="shared" si="27"/>
        <v>0</v>
      </c>
    </row>
    <row r="35" spans="1:33" x14ac:dyDescent="0.25">
      <c r="A35" s="1">
        <f>Gegevens!G8</f>
        <v>31</v>
      </c>
      <c r="B35" s="5">
        <f>Gegevens!H8</f>
        <v>44774</v>
      </c>
      <c r="C35" s="5">
        <f>Gegevens!I8</f>
        <v>44780</v>
      </c>
      <c r="D35" s="4">
        <f>Inkomsten!I17</f>
        <v>0</v>
      </c>
      <c r="E35" s="1">
        <f t="shared" si="7"/>
        <v>8</v>
      </c>
      <c r="F35" s="1">
        <f t="shared" si="8"/>
        <v>8</v>
      </c>
      <c r="G35" s="1">
        <f t="shared" si="30"/>
        <v>7</v>
      </c>
      <c r="H35" s="1">
        <f t="shared" si="31"/>
        <v>7</v>
      </c>
      <c r="I35" s="1">
        <f t="shared" si="32"/>
        <v>0</v>
      </c>
      <c r="J35" s="1">
        <f t="shared" si="33"/>
        <v>0</v>
      </c>
      <c r="K35" s="1">
        <f t="shared" si="34"/>
        <v>0</v>
      </c>
      <c r="L35" s="1">
        <f t="shared" si="35"/>
        <v>0</v>
      </c>
      <c r="M35" s="1">
        <f t="shared" si="36"/>
        <v>0</v>
      </c>
      <c r="N35" s="1">
        <f t="shared" si="28"/>
        <v>0</v>
      </c>
      <c r="O35" s="1">
        <f t="shared" si="29"/>
        <v>0</v>
      </c>
      <c r="P35" s="1">
        <f t="shared" si="9"/>
        <v>0</v>
      </c>
      <c r="Q35" s="1">
        <f t="shared" si="10"/>
        <v>0</v>
      </c>
      <c r="R35" s="1">
        <f t="shared" si="12"/>
        <v>0</v>
      </c>
      <c r="S35" s="1">
        <f t="shared" si="13"/>
        <v>0</v>
      </c>
      <c r="T35" s="1">
        <f t="shared" si="14"/>
        <v>0</v>
      </c>
      <c r="U35" s="1">
        <f t="shared" si="15"/>
        <v>0</v>
      </c>
      <c r="V35" s="1">
        <f t="shared" si="16"/>
        <v>0</v>
      </c>
      <c r="W35" s="1">
        <f t="shared" si="17"/>
        <v>0</v>
      </c>
      <c r="X35" s="1">
        <f t="shared" si="18"/>
        <v>7</v>
      </c>
      <c r="Y35" s="1">
        <f t="shared" si="19"/>
        <v>0</v>
      </c>
      <c r="Z35" s="1">
        <f t="shared" si="20"/>
        <v>0</v>
      </c>
      <c r="AA35" s="1">
        <f t="shared" si="21"/>
        <v>0</v>
      </c>
      <c r="AB35" s="1">
        <f t="shared" si="22"/>
        <v>0</v>
      </c>
      <c r="AC35" s="1">
        <f t="shared" si="23"/>
        <v>0</v>
      </c>
      <c r="AD35" s="1">
        <f t="shared" si="24"/>
        <v>0</v>
      </c>
      <c r="AE35" s="1">
        <f t="shared" si="25"/>
        <v>0</v>
      </c>
      <c r="AF35" s="1">
        <f t="shared" si="26"/>
        <v>0</v>
      </c>
      <c r="AG35" s="1">
        <f t="shared" si="27"/>
        <v>0</v>
      </c>
    </row>
    <row r="36" spans="1:33" x14ac:dyDescent="0.25">
      <c r="A36" s="1">
        <f>Gegevens!G9</f>
        <v>32</v>
      </c>
      <c r="B36" s="5">
        <f>Gegevens!H9</f>
        <v>44781</v>
      </c>
      <c r="C36" s="5">
        <f>Gegevens!I9</f>
        <v>44787</v>
      </c>
      <c r="D36" s="4">
        <f>Inkomsten!I18</f>
        <v>0</v>
      </c>
      <c r="E36" s="1">
        <f t="shared" si="7"/>
        <v>8</v>
      </c>
      <c r="F36" s="1">
        <f t="shared" si="8"/>
        <v>8</v>
      </c>
      <c r="G36" s="1">
        <f t="shared" si="30"/>
        <v>7</v>
      </c>
      <c r="H36" s="1">
        <f t="shared" si="31"/>
        <v>7</v>
      </c>
      <c r="I36" s="1">
        <f t="shared" si="32"/>
        <v>0</v>
      </c>
      <c r="J36" s="1">
        <f t="shared" si="33"/>
        <v>0</v>
      </c>
      <c r="K36" s="1">
        <f t="shared" si="34"/>
        <v>0</v>
      </c>
      <c r="L36" s="1">
        <f t="shared" si="35"/>
        <v>0</v>
      </c>
      <c r="M36" s="1">
        <f t="shared" si="36"/>
        <v>0</v>
      </c>
      <c r="N36" s="1">
        <f t="shared" si="28"/>
        <v>0</v>
      </c>
      <c r="O36" s="1">
        <f t="shared" si="29"/>
        <v>0</v>
      </c>
      <c r="P36" s="1">
        <f t="shared" si="9"/>
        <v>0</v>
      </c>
      <c r="Q36" s="1">
        <f t="shared" si="10"/>
        <v>0</v>
      </c>
      <c r="R36" s="1">
        <f t="shared" si="12"/>
        <v>0</v>
      </c>
      <c r="S36" s="1">
        <f t="shared" si="13"/>
        <v>0</v>
      </c>
      <c r="T36" s="1">
        <f t="shared" si="14"/>
        <v>0</v>
      </c>
      <c r="U36" s="1">
        <f t="shared" si="15"/>
        <v>0</v>
      </c>
      <c r="V36" s="1">
        <f t="shared" si="16"/>
        <v>0</v>
      </c>
      <c r="W36" s="1">
        <f t="shared" si="17"/>
        <v>0</v>
      </c>
      <c r="X36" s="1">
        <f t="shared" si="18"/>
        <v>7</v>
      </c>
      <c r="Y36" s="1">
        <f t="shared" si="19"/>
        <v>0</v>
      </c>
      <c r="Z36" s="1">
        <f t="shared" si="20"/>
        <v>0</v>
      </c>
      <c r="AA36" s="1">
        <f t="shared" si="21"/>
        <v>0</v>
      </c>
      <c r="AB36" s="1">
        <f t="shared" si="22"/>
        <v>0</v>
      </c>
      <c r="AC36" s="1">
        <f t="shared" si="23"/>
        <v>0</v>
      </c>
      <c r="AD36" s="1">
        <f t="shared" si="24"/>
        <v>0</v>
      </c>
      <c r="AE36" s="1">
        <f t="shared" si="25"/>
        <v>0</v>
      </c>
      <c r="AF36" s="1">
        <f t="shared" si="26"/>
        <v>0</v>
      </c>
      <c r="AG36" s="1">
        <f t="shared" si="27"/>
        <v>0</v>
      </c>
    </row>
    <row r="37" spans="1:33" x14ac:dyDescent="0.25">
      <c r="A37" s="1">
        <f>Gegevens!G10</f>
        <v>33</v>
      </c>
      <c r="B37" s="5">
        <f>Gegevens!H10</f>
        <v>44788</v>
      </c>
      <c r="C37" s="5">
        <f>Gegevens!I10</f>
        <v>44794</v>
      </c>
      <c r="D37" s="4">
        <f>Inkomsten!I19</f>
        <v>0</v>
      </c>
      <c r="E37" s="1">
        <f t="shared" si="7"/>
        <v>8</v>
      </c>
      <c r="F37" s="1">
        <f t="shared" si="8"/>
        <v>8</v>
      </c>
      <c r="G37" s="1">
        <f t="shared" si="30"/>
        <v>7</v>
      </c>
      <c r="H37" s="1">
        <f t="shared" si="31"/>
        <v>7</v>
      </c>
      <c r="I37" s="1">
        <f t="shared" si="32"/>
        <v>0</v>
      </c>
      <c r="J37" s="1">
        <f t="shared" si="33"/>
        <v>0</v>
      </c>
      <c r="K37" s="1">
        <f t="shared" si="34"/>
        <v>0</v>
      </c>
      <c r="L37" s="1">
        <f t="shared" si="35"/>
        <v>0</v>
      </c>
      <c r="M37" s="1">
        <f t="shared" si="36"/>
        <v>0</v>
      </c>
      <c r="N37" s="1">
        <f t="shared" si="28"/>
        <v>0</v>
      </c>
      <c r="O37" s="1">
        <f t="shared" si="29"/>
        <v>0</v>
      </c>
      <c r="P37" s="1">
        <f t="shared" si="9"/>
        <v>0</v>
      </c>
      <c r="Q37" s="1">
        <f t="shared" si="10"/>
        <v>0</v>
      </c>
      <c r="R37" s="1">
        <f t="shared" si="12"/>
        <v>0</v>
      </c>
      <c r="S37" s="1">
        <f t="shared" si="13"/>
        <v>0</v>
      </c>
      <c r="T37" s="1">
        <f t="shared" si="14"/>
        <v>0</v>
      </c>
      <c r="U37" s="1">
        <f t="shared" si="15"/>
        <v>0</v>
      </c>
      <c r="V37" s="1">
        <f t="shared" si="16"/>
        <v>0</v>
      </c>
      <c r="W37" s="1">
        <f t="shared" si="17"/>
        <v>0</v>
      </c>
      <c r="X37" s="1">
        <f t="shared" si="18"/>
        <v>7</v>
      </c>
      <c r="Y37" s="1">
        <f t="shared" si="19"/>
        <v>0</v>
      </c>
      <c r="Z37" s="1">
        <f t="shared" si="20"/>
        <v>0</v>
      </c>
      <c r="AA37" s="1">
        <f t="shared" si="21"/>
        <v>0</v>
      </c>
      <c r="AB37" s="1">
        <f t="shared" si="22"/>
        <v>0</v>
      </c>
      <c r="AC37" s="1">
        <f t="shared" si="23"/>
        <v>0</v>
      </c>
      <c r="AD37" s="1">
        <f t="shared" si="24"/>
        <v>0</v>
      </c>
      <c r="AE37" s="1">
        <f t="shared" si="25"/>
        <v>0</v>
      </c>
      <c r="AF37" s="1">
        <f t="shared" si="26"/>
        <v>0</v>
      </c>
      <c r="AG37" s="1">
        <f t="shared" si="27"/>
        <v>0</v>
      </c>
    </row>
    <row r="38" spans="1:33" x14ac:dyDescent="0.25">
      <c r="A38" s="1">
        <f>Gegevens!G11</f>
        <v>34</v>
      </c>
      <c r="B38" s="5">
        <f>Gegevens!H11</f>
        <v>44795</v>
      </c>
      <c r="C38" s="5">
        <f>Gegevens!I11</f>
        <v>44801</v>
      </c>
      <c r="D38" s="4">
        <f>Inkomsten!I20</f>
        <v>0</v>
      </c>
      <c r="E38" s="1">
        <f t="shared" si="7"/>
        <v>8</v>
      </c>
      <c r="F38" s="1">
        <f t="shared" si="8"/>
        <v>8</v>
      </c>
      <c r="G38" s="1">
        <f t="shared" si="30"/>
        <v>7</v>
      </c>
      <c r="H38" s="1">
        <f t="shared" si="31"/>
        <v>7</v>
      </c>
      <c r="I38" s="1">
        <f t="shared" si="32"/>
        <v>0</v>
      </c>
      <c r="J38" s="1">
        <f t="shared" si="33"/>
        <v>0</v>
      </c>
      <c r="K38" s="1">
        <f t="shared" si="34"/>
        <v>0</v>
      </c>
      <c r="L38" s="1">
        <f t="shared" si="35"/>
        <v>0</v>
      </c>
      <c r="M38" s="1">
        <f t="shared" si="36"/>
        <v>0</v>
      </c>
      <c r="N38" s="1">
        <f t="shared" si="28"/>
        <v>0</v>
      </c>
      <c r="O38" s="1">
        <f t="shared" si="29"/>
        <v>0</v>
      </c>
      <c r="P38" s="1">
        <f t="shared" si="9"/>
        <v>0</v>
      </c>
      <c r="Q38" s="1">
        <f t="shared" si="10"/>
        <v>0</v>
      </c>
      <c r="R38" s="1">
        <f t="shared" si="12"/>
        <v>0</v>
      </c>
      <c r="S38" s="1">
        <f t="shared" si="13"/>
        <v>0</v>
      </c>
      <c r="T38" s="1">
        <f t="shared" si="14"/>
        <v>0</v>
      </c>
      <c r="U38" s="1">
        <f t="shared" si="15"/>
        <v>0</v>
      </c>
      <c r="V38" s="1">
        <f t="shared" si="16"/>
        <v>0</v>
      </c>
      <c r="W38" s="1">
        <f t="shared" si="17"/>
        <v>0</v>
      </c>
      <c r="X38" s="1">
        <f t="shared" si="18"/>
        <v>7</v>
      </c>
      <c r="Y38" s="1">
        <f t="shared" si="19"/>
        <v>0</v>
      </c>
      <c r="Z38" s="1">
        <f t="shared" si="20"/>
        <v>0</v>
      </c>
      <c r="AA38" s="1">
        <f t="shared" si="21"/>
        <v>0</v>
      </c>
      <c r="AB38" s="1">
        <f t="shared" si="22"/>
        <v>0</v>
      </c>
      <c r="AC38" s="1">
        <f t="shared" si="23"/>
        <v>0</v>
      </c>
      <c r="AD38" s="1">
        <f t="shared" si="24"/>
        <v>0</v>
      </c>
      <c r="AE38" s="1">
        <f t="shared" si="25"/>
        <v>0</v>
      </c>
      <c r="AF38" s="1">
        <f t="shared" si="26"/>
        <v>0</v>
      </c>
      <c r="AG38" s="1">
        <f t="shared" si="27"/>
        <v>0</v>
      </c>
    </row>
    <row r="39" spans="1:33" x14ac:dyDescent="0.25">
      <c r="A39" s="1">
        <f>Gegevens!G12</f>
        <v>35</v>
      </c>
      <c r="B39" s="5">
        <f>Gegevens!H12</f>
        <v>44802</v>
      </c>
      <c r="C39" s="5">
        <f>Gegevens!I12</f>
        <v>44808</v>
      </c>
      <c r="D39" s="4">
        <f>Inkomsten!I21</f>
        <v>0</v>
      </c>
      <c r="E39" s="1">
        <f t="shared" si="7"/>
        <v>8</v>
      </c>
      <c r="F39" s="1">
        <f t="shared" si="8"/>
        <v>9</v>
      </c>
      <c r="G39" s="1">
        <f t="shared" si="30"/>
        <v>7</v>
      </c>
      <c r="H39" s="1">
        <f t="shared" si="31"/>
        <v>3</v>
      </c>
      <c r="I39" s="1">
        <f t="shared" si="32"/>
        <v>4</v>
      </c>
      <c r="J39" s="1">
        <f t="shared" si="33"/>
        <v>0</v>
      </c>
      <c r="K39" s="1">
        <f t="shared" si="34"/>
        <v>0</v>
      </c>
      <c r="L39" s="1">
        <f t="shared" si="35"/>
        <v>0</v>
      </c>
      <c r="M39" s="1">
        <f t="shared" si="36"/>
        <v>0</v>
      </c>
      <c r="N39" s="1">
        <f t="shared" si="28"/>
        <v>0</v>
      </c>
      <c r="O39" s="1">
        <f t="shared" si="29"/>
        <v>0</v>
      </c>
      <c r="P39" s="1">
        <f t="shared" si="9"/>
        <v>0</v>
      </c>
      <c r="Q39" s="1">
        <f t="shared" si="10"/>
        <v>0</v>
      </c>
      <c r="R39" s="1">
        <f t="shared" si="12"/>
        <v>0</v>
      </c>
      <c r="S39" s="1">
        <f t="shared" si="13"/>
        <v>0</v>
      </c>
      <c r="T39" s="1">
        <f t="shared" si="14"/>
        <v>0</v>
      </c>
      <c r="U39" s="1">
        <f t="shared" si="15"/>
        <v>0</v>
      </c>
      <c r="V39" s="1">
        <f t="shared" si="16"/>
        <v>0</v>
      </c>
      <c r="W39" s="1">
        <f t="shared" si="17"/>
        <v>0</v>
      </c>
      <c r="X39" s="1">
        <f t="shared" si="18"/>
        <v>3</v>
      </c>
      <c r="Y39" s="1">
        <f t="shared" si="19"/>
        <v>0</v>
      </c>
      <c r="Z39" s="1">
        <f t="shared" si="20"/>
        <v>0</v>
      </c>
      <c r="AA39" s="1">
        <f t="shared" si="21"/>
        <v>4</v>
      </c>
      <c r="AB39" s="1">
        <f t="shared" si="22"/>
        <v>0</v>
      </c>
      <c r="AC39" s="1">
        <f t="shared" si="23"/>
        <v>0</v>
      </c>
      <c r="AD39" s="1">
        <f t="shared" si="24"/>
        <v>0</v>
      </c>
      <c r="AE39" s="1">
        <f t="shared" si="25"/>
        <v>0</v>
      </c>
      <c r="AF39" s="1">
        <f t="shared" si="26"/>
        <v>0</v>
      </c>
      <c r="AG39" s="1">
        <f t="shared" si="27"/>
        <v>0</v>
      </c>
    </row>
    <row r="40" spans="1:33" x14ac:dyDescent="0.25">
      <c r="A40" s="1">
        <f>Gegevens!G13</f>
        <v>36</v>
      </c>
      <c r="B40" s="5">
        <f>Gegevens!H13</f>
        <v>44809</v>
      </c>
      <c r="C40" s="5">
        <f>Gegevens!I13</f>
        <v>44815</v>
      </c>
      <c r="D40" s="4">
        <f>Inkomsten!I22</f>
        <v>0</v>
      </c>
      <c r="E40" s="1">
        <f t="shared" si="7"/>
        <v>9</v>
      </c>
      <c r="F40" s="1">
        <f t="shared" si="8"/>
        <v>9</v>
      </c>
      <c r="G40" s="1">
        <f t="shared" si="30"/>
        <v>7</v>
      </c>
      <c r="H40" s="1">
        <f t="shared" si="31"/>
        <v>7</v>
      </c>
      <c r="I40" s="1">
        <f t="shared" si="32"/>
        <v>0</v>
      </c>
      <c r="J40" s="1">
        <f t="shared" si="33"/>
        <v>0</v>
      </c>
      <c r="K40" s="1">
        <f t="shared" si="34"/>
        <v>0</v>
      </c>
      <c r="L40" s="1">
        <f t="shared" si="35"/>
        <v>0</v>
      </c>
      <c r="M40" s="1">
        <f t="shared" si="36"/>
        <v>0</v>
      </c>
      <c r="N40" s="1">
        <f t="shared" si="28"/>
        <v>0</v>
      </c>
      <c r="O40" s="1">
        <f t="shared" si="29"/>
        <v>0</v>
      </c>
      <c r="P40" s="1">
        <f t="shared" si="9"/>
        <v>0</v>
      </c>
      <c r="Q40" s="1">
        <f t="shared" si="10"/>
        <v>0</v>
      </c>
      <c r="R40" s="1">
        <f t="shared" si="12"/>
        <v>0</v>
      </c>
      <c r="S40" s="1">
        <f t="shared" si="13"/>
        <v>0</v>
      </c>
      <c r="T40" s="1">
        <f t="shared" si="14"/>
        <v>0</v>
      </c>
      <c r="U40" s="1">
        <f t="shared" si="15"/>
        <v>0</v>
      </c>
      <c r="V40" s="1">
        <f t="shared" si="16"/>
        <v>0</v>
      </c>
      <c r="W40" s="1">
        <f t="shared" si="17"/>
        <v>0</v>
      </c>
      <c r="X40" s="1">
        <f t="shared" si="18"/>
        <v>0</v>
      </c>
      <c r="Y40" s="1">
        <f t="shared" si="19"/>
        <v>0</v>
      </c>
      <c r="Z40" s="1">
        <f t="shared" si="20"/>
        <v>7</v>
      </c>
      <c r="AA40" s="1">
        <f t="shared" si="21"/>
        <v>0</v>
      </c>
      <c r="AB40" s="1">
        <f t="shared" si="22"/>
        <v>0</v>
      </c>
      <c r="AC40" s="1">
        <f t="shared" si="23"/>
        <v>0</v>
      </c>
      <c r="AD40" s="1">
        <f t="shared" si="24"/>
        <v>0</v>
      </c>
      <c r="AE40" s="1">
        <f t="shared" si="25"/>
        <v>0</v>
      </c>
      <c r="AF40" s="1">
        <f t="shared" si="26"/>
        <v>0</v>
      </c>
      <c r="AG40" s="1">
        <f t="shared" si="27"/>
        <v>0</v>
      </c>
    </row>
    <row r="41" spans="1:33" x14ac:dyDescent="0.25">
      <c r="A41" s="1">
        <f>Gegevens!G14</f>
        <v>37</v>
      </c>
      <c r="B41" s="5">
        <f>Gegevens!H14</f>
        <v>44816</v>
      </c>
      <c r="C41" s="5">
        <f>Gegevens!I14</f>
        <v>44822</v>
      </c>
      <c r="D41" s="4">
        <f>Inkomsten!I23</f>
        <v>0</v>
      </c>
      <c r="E41" s="1">
        <f t="shared" si="7"/>
        <v>9</v>
      </c>
      <c r="F41" s="1">
        <f t="shared" si="8"/>
        <v>9</v>
      </c>
      <c r="G41" s="1">
        <f t="shared" si="30"/>
        <v>7</v>
      </c>
      <c r="H41" s="1">
        <f t="shared" si="31"/>
        <v>7</v>
      </c>
      <c r="I41" s="1">
        <f t="shared" si="32"/>
        <v>0</v>
      </c>
      <c r="J41" s="1">
        <f t="shared" si="33"/>
        <v>0</v>
      </c>
      <c r="K41" s="1">
        <f t="shared" si="34"/>
        <v>0</v>
      </c>
      <c r="L41" s="1">
        <f t="shared" si="35"/>
        <v>0</v>
      </c>
      <c r="M41" s="1">
        <f t="shared" si="36"/>
        <v>0</v>
      </c>
      <c r="N41" s="1">
        <f t="shared" si="28"/>
        <v>0</v>
      </c>
      <c r="O41" s="1">
        <f t="shared" si="29"/>
        <v>0</v>
      </c>
      <c r="P41" s="1">
        <f t="shared" si="9"/>
        <v>0</v>
      </c>
      <c r="Q41" s="1">
        <f t="shared" si="10"/>
        <v>0</v>
      </c>
      <c r="R41" s="1">
        <f t="shared" si="12"/>
        <v>0</v>
      </c>
      <c r="S41" s="1">
        <f t="shared" si="13"/>
        <v>0</v>
      </c>
      <c r="T41" s="1">
        <f t="shared" si="14"/>
        <v>0</v>
      </c>
      <c r="U41" s="1">
        <f t="shared" si="15"/>
        <v>0</v>
      </c>
      <c r="V41" s="1">
        <f t="shared" si="16"/>
        <v>0</v>
      </c>
      <c r="W41" s="1">
        <f t="shared" si="17"/>
        <v>0</v>
      </c>
      <c r="X41" s="1">
        <f t="shared" si="18"/>
        <v>0</v>
      </c>
      <c r="Y41" s="1">
        <f t="shared" si="19"/>
        <v>0</v>
      </c>
      <c r="Z41" s="1">
        <f t="shared" si="20"/>
        <v>7</v>
      </c>
      <c r="AA41" s="1">
        <f t="shared" si="21"/>
        <v>0</v>
      </c>
      <c r="AB41" s="1">
        <f t="shared" si="22"/>
        <v>0</v>
      </c>
      <c r="AC41" s="1">
        <f t="shared" si="23"/>
        <v>0</v>
      </c>
      <c r="AD41" s="1">
        <f t="shared" si="24"/>
        <v>0</v>
      </c>
      <c r="AE41" s="1">
        <f t="shared" si="25"/>
        <v>0</v>
      </c>
      <c r="AF41" s="1">
        <f t="shared" si="26"/>
        <v>0</v>
      </c>
      <c r="AG41" s="1">
        <f t="shared" si="27"/>
        <v>0</v>
      </c>
    </row>
    <row r="42" spans="1:33" x14ac:dyDescent="0.25">
      <c r="A42" s="1">
        <f>Gegevens!G15</f>
        <v>38</v>
      </c>
      <c r="B42" s="5">
        <f>Gegevens!H15</f>
        <v>44823</v>
      </c>
      <c r="C42" s="5">
        <f>Gegevens!I15</f>
        <v>44829</v>
      </c>
      <c r="D42" s="4">
        <f>Inkomsten!I24</f>
        <v>0</v>
      </c>
      <c r="E42" s="1">
        <f t="shared" si="7"/>
        <v>9</v>
      </c>
      <c r="F42" s="1">
        <f t="shared" si="8"/>
        <v>9</v>
      </c>
      <c r="G42" s="1">
        <f t="shared" si="30"/>
        <v>7</v>
      </c>
      <c r="H42" s="1">
        <f t="shared" si="31"/>
        <v>7</v>
      </c>
      <c r="I42" s="1">
        <f t="shared" si="32"/>
        <v>0</v>
      </c>
      <c r="J42" s="1">
        <f t="shared" si="33"/>
        <v>0</v>
      </c>
      <c r="K42" s="1">
        <f t="shared" si="34"/>
        <v>0</v>
      </c>
      <c r="L42" s="1">
        <f t="shared" si="35"/>
        <v>0</v>
      </c>
      <c r="M42" s="1">
        <f t="shared" si="36"/>
        <v>0</v>
      </c>
      <c r="N42" s="1">
        <f t="shared" si="28"/>
        <v>0</v>
      </c>
      <c r="O42" s="1">
        <f t="shared" si="29"/>
        <v>0</v>
      </c>
      <c r="P42" s="1">
        <f t="shared" si="9"/>
        <v>0</v>
      </c>
      <c r="Q42" s="1">
        <f t="shared" si="10"/>
        <v>0</v>
      </c>
      <c r="R42" s="1">
        <f t="shared" si="12"/>
        <v>0</v>
      </c>
      <c r="S42" s="1">
        <f t="shared" si="13"/>
        <v>0</v>
      </c>
      <c r="T42" s="1">
        <f t="shared" si="14"/>
        <v>0</v>
      </c>
      <c r="U42" s="1">
        <f t="shared" si="15"/>
        <v>0</v>
      </c>
      <c r="V42" s="1">
        <f t="shared" si="16"/>
        <v>0</v>
      </c>
      <c r="W42" s="1">
        <f t="shared" si="17"/>
        <v>0</v>
      </c>
      <c r="X42" s="1">
        <f t="shared" si="18"/>
        <v>0</v>
      </c>
      <c r="Y42" s="1">
        <f t="shared" si="19"/>
        <v>0</v>
      </c>
      <c r="Z42" s="1">
        <f t="shared" si="20"/>
        <v>7</v>
      </c>
      <c r="AA42" s="1">
        <f t="shared" si="21"/>
        <v>0</v>
      </c>
      <c r="AB42" s="1">
        <f t="shared" si="22"/>
        <v>0</v>
      </c>
      <c r="AC42" s="1">
        <f t="shared" si="23"/>
        <v>0</v>
      </c>
      <c r="AD42" s="1">
        <f t="shared" si="24"/>
        <v>0</v>
      </c>
      <c r="AE42" s="1">
        <f t="shared" si="25"/>
        <v>0</v>
      </c>
      <c r="AF42" s="1">
        <f t="shared" si="26"/>
        <v>0</v>
      </c>
      <c r="AG42" s="1">
        <f t="shared" si="27"/>
        <v>0</v>
      </c>
    </row>
    <row r="43" spans="1:33" x14ac:dyDescent="0.25">
      <c r="A43" s="1">
        <f>Gegevens!G16</f>
        <v>39</v>
      </c>
      <c r="B43" s="5">
        <f>Gegevens!H16</f>
        <v>44830</v>
      </c>
      <c r="C43" s="5">
        <f>Gegevens!I16</f>
        <v>44836</v>
      </c>
      <c r="D43" s="4">
        <f>Inkomsten!I25</f>
        <v>0</v>
      </c>
      <c r="E43" s="1">
        <f t="shared" si="7"/>
        <v>9</v>
      </c>
      <c r="F43" s="1">
        <f t="shared" si="8"/>
        <v>10</v>
      </c>
      <c r="G43" s="1">
        <f t="shared" si="30"/>
        <v>7</v>
      </c>
      <c r="H43" s="1">
        <f t="shared" si="31"/>
        <v>5</v>
      </c>
      <c r="I43" s="1">
        <f t="shared" si="32"/>
        <v>2</v>
      </c>
      <c r="J43" s="1">
        <f t="shared" si="33"/>
        <v>0</v>
      </c>
      <c r="K43" s="1">
        <f t="shared" si="34"/>
        <v>0</v>
      </c>
      <c r="L43" s="1">
        <f t="shared" si="35"/>
        <v>0</v>
      </c>
      <c r="M43" s="1">
        <f t="shared" si="36"/>
        <v>0</v>
      </c>
      <c r="N43" s="1">
        <f t="shared" si="28"/>
        <v>0</v>
      </c>
      <c r="O43" s="1">
        <f t="shared" si="29"/>
        <v>0</v>
      </c>
      <c r="P43" s="1">
        <f t="shared" si="9"/>
        <v>0</v>
      </c>
      <c r="Q43" s="1">
        <f t="shared" si="10"/>
        <v>0</v>
      </c>
      <c r="R43" s="1">
        <f t="shared" si="12"/>
        <v>0</v>
      </c>
      <c r="S43" s="1">
        <f t="shared" si="13"/>
        <v>0</v>
      </c>
      <c r="T43" s="1">
        <f t="shared" si="14"/>
        <v>0</v>
      </c>
      <c r="U43" s="1">
        <f t="shared" si="15"/>
        <v>0</v>
      </c>
      <c r="V43" s="1">
        <f t="shared" si="16"/>
        <v>0</v>
      </c>
      <c r="W43" s="1">
        <f t="shared" si="17"/>
        <v>0</v>
      </c>
      <c r="X43" s="1">
        <f t="shared" si="18"/>
        <v>0</v>
      </c>
      <c r="Y43" s="1">
        <f t="shared" si="19"/>
        <v>0</v>
      </c>
      <c r="Z43" s="1">
        <f t="shared" si="20"/>
        <v>5</v>
      </c>
      <c r="AA43" s="1">
        <f t="shared" si="21"/>
        <v>0</v>
      </c>
      <c r="AB43" s="1">
        <f t="shared" si="22"/>
        <v>0</v>
      </c>
      <c r="AC43" s="1">
        <f t="shared" si="23"/>
        <v>2</v>
      </c>
      <c r="AD43" s="1">
        <f t="shared" si="24"/>
        <v>0</v>
      </c>
      <c r="AE43" s="1">
        <f t="shared" si="25"/>
        <v>0</v>
      </c>
      <c r="AF43" s="1">
        <f t="shared" si="26"/>
        <v>0</v>
      </c>
      <c r="AG43" s="1">
        <f t="shared" si="27"/>
        <v>0</v>
      </c>
    </row>
    <row r="44" spans="1:33" x14ac:dyDescent="0.25">
      <c r="A44" s="1">
        <f>Gegevens!G17</f>
        <v>40</v>
      </c>
      <c r="B44" s="5">
        <f>Gegevens!H17</f>
        <v>44837</v>
      </c>
      <c r="C44" s="5">
        <f>Gegevens!I17</f>
        <v>44843</v>
      </c>
      <c r="D44" s="4">
        <f>Inkomsten!I26</f>
        <v>0</v>
      </c>
      <c r="E44" s="1">
        <f t="shared" si="7"/>
        <v>10</v>
      </c>
      <c r="F44" s="1">
        <f t="shared" si="8"/>
        <v>10</v>
      </c>
      <c r="G44" s="1">
        <f t="shared" si="30"/>
        <v>7</v>
      </c>
      <c r="H44" s="1">
        <f t="shared" si="31"/>
        <v>7</v>
      </c>
      <c r="I44" s="1">
        <f t="shared" si="32"/>
        <v>0</v>
      </c>
      <c r="J44" s="1">
        <f t="shared" si="33"/>
        <v>0</v>
      </c>
      <c r="K44" s="1">
        <f t="shared" si="34"/>
        <v>0</v>
      </c>
      <c r="L44" s="1">
        <f t="shared" si="35"/>
        <v>0</v>
      </c>
      <c r="M44" s="1">
        <f t="shared" si="36"/>
        <v>0</v>
      </c>
      <c r="N44" s="1">
        <f t="shared" si="28"/>
        <v>0</v>
      </c>
      <c r="O44" s="1">
        <f t="shared" si="29"/>
        <v>0</v>
      </c>
      <c r="P44" s="1">
        <f t="shared" si="9"/>
        <v>0</v>
      </c>
      <c r="Q44" s="1">
        <f t="shared" si="10"/>
        <v>0</v>
      </c>
      <c r="R44" s="1">
        <f t="shared" si="12"/>
        <v>0</v>
      </c>
      <c r="S44" s="1">
        <f t="shared" si="13"/>
        <v>0</v>
      </c>
      <c r="T44" s="1">
        <f t="shared" si="14"/>
        <v>0</v>
      </c>
      <c r="U44" s="1">
        <f t="shared" si="15"/>
        <v>0</v>
      </c>
      <c r="V44" s="1">
        <f t="shared" si="16"/>
        <v>0</v>
      </c>
      <c r="W44" s="1">
        <f t="shared" si="17"/>
        <v>0</v>
      </c>
      <c r="X44" s="1">
        <f t="shared" si="18"/>
        <v>0</v>
      </c>
      <c r="Y44" s="1">
        <f t="shared" si="19"/>
        <v>0</v>
      </c>
      <c r="Z44" s="1">
        <f t="shared" si="20"/>
        <v>0</v>
      </c>
      <c r="AA44" s="1">
        <f t="shared" si="21"/>
        <v>0</v>
      </c>
      <c r="AB44" s="1">
        <f t="shared" si="22"/>
        <v>7</v>
      </c>
      <c r="AC44" s="1">
        <f t="shared" si="23"/>
        <v>0</v>
      </c>
      <c r="AD44" s="1">
        <f t="shared" si="24"/>
        <v>0</v>
      </c>
      <c r="AE44" s="1">
        <f t="shared" si="25"/>
        <v>0</v>
      </c>
      <c r="AF44" s="1">
        <f t="shared" si="26"/>
        <v>0</v>
      </c>
      <c r="AG44" s="1">
        <f t="shared" si="27"/>
        <v>0</v>
      </c>
    </row>
    <row r="45" spans="1:33" x14ac:dyDescent="0.25">
      <c r="A45" s="1">
        <f>Gegevens!G18</f>
        <v>41</v>
      </c>
      <c r="B45" s="5">
        <f>Gegevens!H18</f>
        <v>44844</v>
      </c>
      <c r="C45" s="5">
        <f>Gegevens!I18</f>
        <v>44850</v>
      </c>
      <c r="D45" s="4">
        <f>Inkomsten!I27</f>
        <v>0</v>
      </c>
      <c r="E45" s="1">
        <f t="shared" si="7"/>
        <v>10</v>
      </c>
      <c r="F45" s="1">
        <f t="shared" si="8"/>
        <v>10</v>
      </c>
      <c r="G45" s="1">
        <f t="shared" si="30"/>
        <v>7</v>
      </c>
      <c r="H45" s="1">
        <f t="shared" si="31"/>
        <v>7</v>
      </c>
      <c r="I45" s="1">
        <f t="shared" si="32"/>
        <v>0</v>
      </c>
      <c r="J45" s="1">
        <f t="shared" si="33"/>
        <v>0</v>
      </c>
      <c r="K45" s="1">
        <f t="shared" si="34"/>
        <v>0</v>
      </c>
      <c r="L45" s="1">
        <f t="shared" si="35"/>
        <v>0</v>
      </c>
      <c r="M45" s="1">
        <f t="shared" si="36"/>
        <v>0</v>
      </c>
      <c r="N45" s="1">
        <f t="shared" si="28"/>
        <v>0</v>
      </c>
      <c r="O45" s="1">
        <f t="shared" si="29"/>
        <v>0</v>
      </c>
      <c r="P45" s="1">
        <f t="shared" si="9"/>
        <v>0</v>
      </c>
      <c r="Q45" s="1">
        <f t="shared" si="10"/>
        <v>0</v>
      </c>
      <c r="R45" s="1">
        <f t="shared" si="12"/>
        <v>0</v>
      </c>
      <c r="S45" s="1">
        <f t="shared" si="13"/>
        <v>0</v>
      </c>
      <c r="T45" s="1">
        <f t="shared" si="14"/>
        <v>0</v>
      </c>
      <c r="U45" s="1">
        <f t="shared" si="15"/>
        <v>0</v>
      </c>
      <c r="V45" s="1">
        <f t="shared" si="16"/>
        <v>0</v>
      </c>
      <c r="W45" s="1">
        <f t="shared" si="17"/>
        <v>0</v>
      </c>
      <c r="X45" s="1">
        <f t="shared" si="18"/>
        <v>0</v>
      </c>
      <c r="Y45" s="1">
        <f t="shared" si="19"/>
        <v>0</v>
      </c>
      <c r="Z45" s="1">
        <f t="shared" si="20"/>
        <v>0</v>
      </c>
      <c r="AA45" s="1">
        <f t="shared" si="21"/>
        <v>0</v>
      </c>
      <c r="AB45" s="1">
        <f t="shared" si="22"/>
        <v>7</v>
      </c>
      <c r="AC45" s="1">
        <f t="shared" si="23"/>
        <v>0</v>
      </c>
      <c r="AD45" s="1">
        <f t="shared" si="24"/>
        <v>0</v>
      </c>
      <c r="AE45" s="1">
        <f t="shared" si="25"/>
        <v>0</v>
      </c>
      <c r="AF45" s="1">
        <f t="shared" si="26"/>
        <v>0</v>
      </c>
      <c r="AG45" s="1">
        <f t="shared" si="27"/>
        <v>0</v>
      </c>
    </row>
    <row r="46" spans="1:33" x14ac:dyDescent="0.25">
      <c r="A46" s="1">
        <f>Gegevens!J5</f>
        <v>42</v>
      </c>
      <c r="B46" s="5">
        <f>Gegevens!K5</f>
        <v>44851</v>
      </c>
      <c r="C46" s="5">
        <f>Gegevens!L5</f>
        <v>44857</v>
      </c>
      <c r="D46" s="4">
        <f>Inkomsten!L14</f>
        <v>0</v>
      </c>
      <c r="E46" s="1">
        <f t="shared" si="7"/>
        <v>10</v>
      </c>
      <c r="F46" s="1">
        <f t="shared" si="8"/>
        <v>10</v>
      </c>
      <c r="G46" s="1">
        <f t="shared" si="30"/>
        <v>7</v>
      </c>
      <c r="H46" s="1">
        <f t="shared" si="31"/>
        <v>7</v>
      </c>
      <c r="I46" s="1">
        <f t="shared" si="32"/>
        <v>0</v>
      </c>
      <c r="J46" s="1">
        <f t="shared" si="33"/>
        <v>0</v>
      </c>
      <c r="K46" s="1">
        <f t="shared" si="34"/>
        <v>0</v>
      </c>
      <c r="L46" s="1">
        <f t="shared" si="35"/>
        <v>0</v>
      </c>
      <c r="M46" s="1">
        <f t="shared" si="36"/>
        <v>0</v>
      </c>
      <c r="N46" s="1">
        <f t="shared" si="28"/>
        <v>0</v>
      </c>
      <c r="O46" s="1">
        <f t="shared" si="29"/>
        <v>0</v>
      </c>
      <c r="P46" s="1">
        <f t="shared" si="9"/>
        <v>0</v>
      </c>
      <c r="Q46" s="1">
        <f t="shared" si="10"/>
        <v>0</v>
      </c>
      <c r="R46" s="1">
        <f t="shared" si="12"/>
        <v>0</v>
      </c>
      <c r="S46" s="1">
        <f t="shared" si="13"/>
        <v>0</v>
      </c>
      <c r="T46" s="1">
        <f t="shared" si="14"/>
        <v>0</v>
      </c>
      <c r="U46" s="1">
        <f t="shared" si="15"/>
        <v>0</v>
      </c>
      <c r="V46" s="1">
        <f t="shared" si="16"/>
        <v>0</v>
      </c>
      <c r="W46" s="1">
        <f t="shared" si="17"/>
        <v>0</v>
      </c>
      <c r="X46" s="1">
        <f t="shared" si="18"/>
        <v>0</v>
      </c>
      <c r="Y46" s="1">
        <f t="shared" si="19"/>
        <v>0</v>
      </c>
      <c r="Z46" s="1">
        <f t="shared" si="20"/>
        <v>0</v>
      </c>
      <c r="AA46" s="1">
        <f t="shared" si="21"/>
        <v>0</v>
      </c>
      <c r="AB46" s="1">
        <f t="shared" si="22"/>
        <v>7</v>
      </c>
      <c r="AC46" s="1">
        <f t="shared" si="23"/>
        <v>0</v>
      </c>
      <c r="AD46" s="1">
        <f t="shared" si="24"/>
        <v>0</v>
      </c>
      <c r="AE46" s="1">
        <f t="shared" si="25"/>
        <v>0</v>
      </c>
      <c r="AF46" s="1">
        <f t="shared" si="26"/>
        <v>0</v>
      </c>
      <c r="AG46" s="1">
        <f t="shared" si="27"/>
        <v>0</v>
      </c>
    </row>
    <row r="47" spans="1:33" x14ac:dyDescent="0.25">
      <c r="A47" s="1">
        <f>Gegevens!J6</f>
        <v>43</v>
      </c>
      <c r="B47" s="5">
        <f>Gegevens!K6</f>
        <v>44858</v>
      </c>
      <c r="C47" s="5">
        <f>Gegevens!L6</f>
        <v>44864</v>
      </c>
      <c r="D47" s="4">
        <f>Inkomsten!L15</f>
        <v>0</v>
      </c>
      <c r="E47" s="1">
        <f t="shared" si="7"/>
        <v>10</v>
      </c>
      <c r="F47" s="1">
        <f t="shared" si="8"/>
        <v>10</v>
      </c>
      <c r="G47" s="1">
        <f t="shared" si="30"/>
        <v>7</v>
      </c>
      <c r="H47" s="1">
        <f t="shared" si="31"/>
        <v>7</v>
      </c>
      <c r="I47" s="1">
        <f t="shared" si="32"/>
        <v>0</v>
      </c>
      <c r="J47" s="1">
        <f t="shared" si="33"/>
        <v>0</v>
      </c>
      <c r="K47" s="1">
        <f t="shared" si="34"/>
        <v>0</v>
      </c>
      <c r="L47" s="1">
        <f t="shared" si="35"/>
        <v>0</v>
      </c>
      <c r="M47" s="1">
        <f t="shared" si="36"/>
        <v>0</v>
      </c>
      <c r="N47" s="1">
        <f t="shared" si="28"/>
        <v>0</v>
      </c>
      <c r="O47" s="1">
        <f t="shared" si="29"/>
        <v>0</v>
      </c>
      <c r="P47" s="1">
        <f t="shared" si="9"/>
        <v>0</v>
      </c>
      <c r="Q47" s="1">
        <f t="shared" si="10"/>
        <v>0</v>
      </c>
      <c r="R47" s="1">
        <f t="shared" si="12"/>
        <v>0</v>
      </c>
      <c r="S47" s="1">
        <f t="shared" si="13"/>
        <v>0</v>
      </c>
      <c r="T47" s="1">
        <f t="shared" si="14"/>
        <v>0</v>
      </c>
      <c r="U47" s="1">
        <f t="shared" si="15"/>
        <v>0</v>
      </c>
      <c r="V47" s="1">
        <f t="shared" si="16"/>
        <v>0</v>
      </c>
      <c r="W47" s="1">
        <f t="shared" si="17"/>
        <v>0</v>
      </c>
      <c r="X47" s="1">
        <f t="shared" si="18"/>
        <v>0</v>
      </c>
      <c r="Y47" s="1">
        <f t="shared" si="19"/>
        <v>0</v>
      </c>
      <c r="Z47" s="1">
        <f t="shared" si="20"/>
        <v>0</v>
      </c>
      <c r="AA47" s="1">
        <f t="shared" si="21"/>
        <v>0</v>
      </c>
      <c r="AB47" s="1">
        <f t="shared" si="22"/>
        <v>7</v>
      </c>
      <c r="AC47" s="1">
        <f t="shared" si="23"/>
        <v>0</v>
      </c>
      <c r="AD47" s="1">
        <f t="shared" si="24"/>
        <v>0</v>
      </c>
      <c r="AE47" s="1">
        <f t="shared" si="25"/>
        <v>0</v>
      </c>
      <c r="AF47" s="1">
        <f t="shared" si="26"/>
        <v>0</v>
      </c>
      <c r="AG47" s="1">
        <f t="shared" si="27"/>
        <v>0</v>
      </c>
    </row>
    <row r="48" spans="1:33" x14ac:dyDescent="0.25">
      <c r="A48" s="1">
        <f>Gegevens!J7</f>
        <v>44</v>
      </c>
      <c r="B48" s="5">
        <f>Gegevens!K7</f>
        <v>44865</v>
      </c>
      <c r="C48" s="5">
        <f>Gegevens!L7</f>
        <v>44871</v>
      </c>
      <c r="D48" s="4">
        <f>Inkomsten!L16</f>
        <v>0</v>
      </c>
      <c r="E48" s="1">
        <f t="shared" si="7"/>
        <v>10</v>
      </c>
      <c r="F48" s="1">
        <f t="shared" si="8"/>
        <v>11</v>
      </c>
      <c r="G48" s="1">
        <f t="shared" si="30"/>
        <v>7</v>
      </c>
      <c r="H48" s="1">
        <f t="shared" si="31"/>
        <v>1</v>
      </c>
      <c r="I48" s="1">
        <f t="shared" si="32"/>
        <v>6</v>
      </c>
      <c r="J48" s="1">
        <f t="shared" si="33"/>
        <v>0</v>
      </c>
      <c r="K48" s="1">
        <f t="shared" si="34"/>
        <v>0</v>
      </c>
      <c r="L48" s="1">
        <f t="shared" si="35"/>
        <v>0</v>
      </c>
      <c r="M48" s="1">
        <f t="shared" si="36"/>
        <v>0</v>
      </c>
      <c r="N48" s="1">
        <f t="shared" si="28"/>
        <v>0</v>
      </c>
      <c r="O48" s="1">
        <f t="shared" si="29"/>
        <v>0</v>
      </c>
      <c r="P48" s="1">
        <f t="shared" si="9"/>
        <v>0</v>
      </c>
      <c r="Q48" s="1">
        <f t="shared" si="10"/>
        <v>0</v>
      </c>
      <c r="R48" s="1">
        <f t="shared" si="12"/>
        <v>0</v>
      </c>
      <c r="S48" s="1">
        <f t="shared" si="13"/>
        <v>0</v>
      </c>
      <c r="T48" s="1">
        <f t="shared" si="14"/>
        <v>0</v>
      </c>
      <c r="U48" s="1">
        <f t="shared" si="15"/>
        <v>0</v>
      </c>
      <c r="V48" s="1">
        <f t="shared" si="16"/>
        <v>0</v>
      </c>
      <c r="W48" s="1">
        <f t="shared" si="17"/>
        <v>0</v>
      </c>
      <c r="X48" s="1">
        <f t="shared" si="18"/>
        <v>0</v>
      </c>
      <c r="Y48" s="1">
        <f t="shared" si="19"/>
        <v>0</v>
      </c>
      <c r="Z48" s="1">
        <f t="shared" si="20"/>
        <v>0</v>
      </c>
      <c r="AA48" s="1">
        <f t="shared" si="21"/>
        <v>0</v>
      </c>
      <c r="AB48" s="1">
        <f t="shared" si="22"/>
        <v>1</v>
      </c>
      <c r="AC48" s="1">
        <f t="shared" si="23"/>
        <v>0</v>
      </c>
      <c r="AD48" s="1">
        <f t="shared" si="24"/>
        <v>0</v>
      </c>
      <c r="AE48" s="1">
        <f t="shared" si="25"/>
        <v>6</v>
      </c>
      <c r="AF48" s="1">
        <f t="shared" si="26"/>
        <v>0</v>
      </c>
      <c r="AG48" s="1">
        <f t="shared" si="27"/>
        <v>0</v>
      </c>
    </row>
    <row r="49" spans="1:34" x14ac:dyDescent="0.25">
      <c r="A49" s="1">
        <f>Gegevens!J8</f>
        <v>45</v>
      </c>
      <c r="B49" s="5">
        <f>Gegevens!K8</f>
        <v>44872</v>
      </c>
      <c r="C49" s="5">
        <f>Gegevens!L8</f>
        <v>44878</v>
      </c>
      <c r="D49" s="4">
        <f>Inkomsten!L17</f>
        <v>0</v>
      </c>
      <c r="E49" s="1">
        <f t="shared" si="7"/>
        <v>11</v>
      </c>
      <c r="F49" s="1">
        <f t="shared" si="8"/>
        <v>11</v>
      </c>
      <c r="G49" s="1">
        <f t="shared" si="30"/>
        <v>7</v>
      </c>
      <c r="H49" s="1">
        <f t="shared" si="31"/>
        <v>7</v>
      </c>
      <c r="I49" s="1">
        <f t="shared" si="32"/>
        <v>0</v>
      </c>
      <c r="J49" s="1">
        <f t="shared" si="33"/>
        <v>0</v>
      </c>
      <c r="K49" s="1">
        <f t="shared" si="34"/>
        <v>0</v>
      </c>
      <c r="L49" s="1">
        <f t="shared" si="35"/>
        <v>0</v>
      </c>
      <c r="M49" s="1">
        <f t="shared" si="36"/>
        <v>0</v>
      </c>
      <c r="N49" s="1">
        <f t="shared" si="28"/>
        <v>0</v>
      </c>
      <c r="O49" s="1">
        <f t="shared" si="29"/>
        <v>0</v>
      </c>
      <c r="P49" s="1">
        <f t="shared" si="9"/>
        <v>0</v>
      </c>
      <c r="Q49" s="1">
        <f t="shared" si="10"/>
        <v>0</v>
      </c>
      <c r="R49" s="1">
        <f t="shared" si="12"/>
        <v>0</v>
      </c>
      <c r="S49" s="1">
        <f t="shared" si="13"/>
        <v>0</v>
      </c>
      <c r="T49" s="1">
        <f t="shared" si="14"/>
        <v>0</v>
      </c>
      <c r="U49" s="1">
        <f t="shared" si="15"/>
        <v>0</v>
      </c>
      <c r="V49" s="1">
        <f t="shared" si="16"/>
        <v>0</v>
      </c>
      <c r="W49" s="1">
        <f t="shared" si="17"/>
        <v>0</v>
      </c>
      <c r="X49" s="1">
        <f t="shared" si="18"/>
        <v>0</v>
      </c>
      <c r="Y49" s="1">
        <f t="shared" si="19"/>
        <v>0</v>
      </c>
      <c r="Z49" s="1">
        <f t="shared" si="20"/>
        <v>0</v>
      </c>
      <c r="AA49" s="1">
        <f t="shared" si="21"/>
        <v>0</v>
      </c>
      <c r="AB49" s="1">
        <f t="shared" si="22"/>
        <v>0</v>
      </c>
      <c r="AC49" s="1">
        <f t="shared" si="23"/>
        <v>0</v>
      </c>
      <c r="AD49" s="1">
        <f t="shared" si="24"/>
        <v>7</v>
      </c>
      <c r="AE49" s="1">
        <f t="shared" si="25"/>
        <v>0</v>
      </c>
      <c r="AF49" s="1">
        <f t="shared" si="26"/>
        <v>0</v>
      </c>
      <c r="AG49" s="1">
        <f t="shared" si="27"/>
        <v>0</v>
      </c>
    </row>
    <row r="50" spans="1:34" x14ac:dyDescent="0.25">
      <c r="A50" s="1">
        <f>Gegevens!J9</f>
        <v>46</v>
      </c>
      <c r="B50" s="5">
        <f>Gegevens!K9</f>
        <v>44879</v>
      </c>
      <c r="C50" s="5">
        <f>Gegevens!L9</f>
        <v>44885</v>
      </c>
      <c r="D50" s="4">
        <f>Inkomsten!L18</f>
        <v>0</v>
      </c>
      <c r="E50" s="1">
        <f t="shared" si="7"/>
        <v>11</v>
      </c>
      <c r="F50" s="1">
        <f t="shared" si="8"/>
        <v>11</v>
      </c>
      <c r="G50" s="1">
        <f t="shared" si="30"/>
        <v>7</v>
      </c>
      <c r="H50" s="1">
        <f t="shared" si="31"/>
        <v>7</v>
      </c>
      <c r="I50" s="1">
        <f t="shared" si="32"/>
        <v>0</v>
      </c>
      <c r="J50" s="1">
        <f t="shared" si="33"/>
        <v>0</v>
      </c>
      <c r="K50" s="1">
        <f t="shared" si="34"/>
        <v>0</v>
      </c>
      <c r="L50" s="1">
        <f t="shared" si="35"/>
        <v>0</v>
      </c>
      <c r="M50" s="1">
        <f t="shared" si="36"/>
        <v>0</v>
      </c>
      <c r="N50" s="1">
        <f t="shared" si="28"/>
        <v>0</v>
      </c>
      <c r="O50" s="1">
        <f t="shared" si="29"/>
        <v>0</v>
      </c>
      <c r="P50" s="1">
        <f t="shared" si="9"/>
        <v>0</v>
      </c>
      <c r="Q50" s="1">
        <f t="shared" si="10"/>
        <v>0</v>
      </c>
      <c r="R50" s="1">
        <f t="shared" si="12"/>
        <v>0</v>
      </c>
      <c r="S50" s="1">
        <f t="shared" si="13"/>
        <v>0</v>
      </c>
      <c r="T50" s="1">
        <f t="shared" si="14"/>
        <v>0</v>
      </c>
      <c r="U50" s="1">
        <f t="shared" si="15"/>
        <v>0</v>
      </c>
      <c r="V50" s="1">
        <f t="shared" si="16"/>
        <v>0</v>
      </c>
      <c r="W50" s="1">
        <f t="shared" si="17"/>
        <v>0</v>
      </c>
      <c r="X50" s="1">
        <f t="shared" si="18"/>
        <v>0</v>
      </c>
      <c r="Y50" s="1">
        <f t="shared" si="19"/>
        <v>0</v>
      </c>
      <c r="Z50" s="1">
        <f t="shared" si="20"/>
        <v>0</v>
      </c>
      <c r="AA50" s="1">
        <f t="shared" si="21"/>
        <v>0</v>
      </c>
      <c r="AB50" s="1">
        <f t="shared" si="22"/>
        <v>0</v>
      </c>
      <c r="AC50" s="1">
        <f t="shared" si="23"/>
        <v>0</v>
      </c>
      <c r="AD50" s="1">
        <f t="shared" si="24"/>
        <v>7</v>
      </c>
      <c r="AE50" s="1">
        <f t="shared" si="25"/>
        <v>0</v>
      </c>
      <c r="AF50" s="1">
        <f t="shared" si="26"/>
        <v>0</v>
      </c>
      <c r="AG50" s="1">
        <f t="shared" si="27"/>
        <v>0</v>
      </c>
    </row>
    <row r="51" spans="1:34" x14ac:dyDescent="0.25">
      <c r="A51" s="1">
        <f>Gegevens!J10</f>
        <v>47</v>
      </c>
      <c r="B51" s="5">
        <f>Gegevens!K10</f>
        <v>44886</v>
      </c>
      <c r="C51" s="5">
        <f>Gegevens!L10</f>
        <v>44892</v>
      </c>
      <c r="D51" s="4">
        <f>Inkomsten!L19</f>
        <v>0</v>
      </c>
      <c r="E51" s="1">
        <f t="shared" si="7"/>
        <v>11</v>
      </c>
      <c r="F51" s="1">
        <f t="shared" si="8"/>
        <v>11</v>
      </c>
      <c r="G51" s="1">
        <f t="shared" si="30"/>
        <v>7</v>
      </c>
      <c r="H51" s="1">
        <f t="shared" si="31"/>
        <v>7</v>
      </c>
      <c r="I51" s="1">
        <f t="shared" si="32"/>
        <v>0</v>
      </c>
      <c r="J51" s="1">
        <f t="shared" si="33"/>
        <v>0</v>
      </c>
      <c r="K51" s="1">
        <f t="shared" si="34"/>
        <v>0</v>
      </c>
      <c r="L51" s="1">
        <f t="shared" si="35"/>
        <v>0</v>
      </c>
      <c r="M51" s="1">
        <f t="shared" si="36"/>
        <v>0</v>
      </c>
      <c r="N51" s="1">
        <f t="shared" si="28"/>
        <v>0</v>
      </c>
      <c r="O51" s="1">
        <f t="shared" si="29"/>
        <v>0</v>
      </c>
      <c r="P51" s="1">
        <f t="shared" si="9"/>
        <v>0</v>
      </c>
      <c r="Q51" s="1">
        <f t="shared" si="10"/>
        <v>0</v>
      </c>
      <c r="R51" s="1">
        <f t="shared" si="12"/>
        <v>0</v>
      </c>
      <c r="S51" s="1">
        <f t="shared" si="13"/>
        <v>0</v>
      </c>
      <c r="T51" s="1">
        <f t="shared" si="14"/>
        <v>0</v>
      </c>
      <c r="U51" s="1">
        <f t="shared" si="15"/>
        <v>0</v>
      </c>
      <c r="V51" s="1">
        <f t="shared" si="16"/>
        <v>0</v>
      </c>
      <c r="W51" s="1">
        <f t="shared" si="17"/>
        <v>0</v>
      </c>
      <c r="X51" s="1">
        <f t="shared" si="18"/>
        <v>0</v>
      </c>
      <c r="Y51" s="1">
        <f t="shared" si="19"/>
        <v>0</v>
      </c>
      <c r="Z51" s="1">
        <f t="shared" si="20"/>
        <v>0</v>
      </c>
      <c r="AA51" s="1">
        <f t="shared" si="21"/>
        <v>0</v>
      </c>
      <c r="AB51" s="1">
        <f t="shared" si="22"/>
        <v>0</v>
      </c>
      <c r="AC51" s="1">
        <f t="shared" si="23"/>
        <v>0</v>
      </c>
      <c r="AD51" s="1">
        <f t="shared" si="24"/>
        <v>7</v>
      </c>
      <c r="AE51" s="1">
        <f t="shared" si="25"/>
        <v>0</v>
      </c>
      <c r="AF51" s="1">
        <f t="shared" si="26"/>
        <v>0</v>
      </c>
      <c r="AG51" s="1">
        <f t="shared" si="27"/>
        <v>0</v>
      </c>
    </row>
    <row r="52" spans="1:34" x14ac:dyDescent="0.25">
      <c r="A52" s="1">
        <f>Gegevens!J11</f>
        <v>48</v>
      </c>
      <c r="B52" s="5">
        <f>Gegevens!K11</f>
        <v>44893</v>
      </c>
      <c r="C52" s="5">
        <f>Gegevens!L11</f>
        <v>44899</v>
      </c>
      <c r="D52" s="4">
        <f>Inkomsten!L20</f>
        <v>0</v>
      </c>
      <c r="E52" s="1">
        <f t="shared" si="7"/>
        <v>11</v>
      </c>
      <c r="F52" s="1">
        <f t="shared" si="8"/>
        <v>12</v>
      </c>
      <c r="G52" s="1">
        <f t="shared" si="30"/>
        <v>7</v>
      </c>
      <c r="H52" s="1">
        <f t="shared" si="31"/>
        <v>3</v>
      </c>
      <c r="I52" s="1">
        <f t="shared" si="32"/>
        <v>4</v>
      </c>
      <c r="J52" s="1">
        <f t="shared" si="33"/>
        <v>0</v>
      </c>
      <c r="K52" s="1">
        <f t="shared" si="34"/>
        <v>0</v>
      </c>
      <c r="L52" s="1">
        <f t="shared" si="35"/>
        <v>0</v>
      </c>
      <c r="M52" s="1">
        <f t="shared" si="36"/>
        <v>0</v>
      </c>
      <c r="N52" s="1">
        <f t="shared" si="28"/>
        <v>0</v>
      </c>
      <c r="O52" s="1">
        <f t="shared" si="29"/>
        <v>0</v>
      </c>
      <c r="P52" s="1">
        <f t="shared" si="9"/>
        <v>0</v>
      </c>
      <c r="Q52" s="1">
        <f t="shared" si="10"/>
        <v>0</v>
      </c>
      <c r="R52" s="1">
        <f t="shared" si="12"/>
        <v>0</v>
      </c>
      <c r="S52" s="1">
        <f t="shared" si="13"/>
        <v>0</v>
      </c>
      <c r="T52" s="1">
        <f t="shared" si="14"/>
        <v>0</v>
      </c>
      <c r="U52" s="1">
        <f t="shared" si="15"/>
        <v>0</v>
      </c>
      <c r="V52" s="1">
        <f t="shared" si="16"/>
        <v>0</v>
      </c>
      <c r="W52" s="1">
        <f t="shared" si="17"/>
        <v>0</v>
      </c>
      <c r="X52" s="1">
        <f t="shared" si="18"/>
        <v>0</v>
      </c>
      <c r="Y52" s="1">
        <f t="shared" si="19"/>
        <v>0</v>
      </c>
      <c r="Z52" s="1">
        <f t="shared" si="20"/>
        <v>0</v>
      </c>
      <c r="AA52" s="1">
        <f t="shared" si="21"/>
        <v>0</v>
      </c>
      <c r="AB52" s="1">
        <f t="shared" si="22"/>
        <v>0</v>
      </c>
      <c r="AC52" s="1">
        <f t="shared" si="23"/>
        <v>0</v>
      </c>
      <c r="AD52" s="1">
        <f t="shared" si="24"/>
        <v>3</v>
      </c>
      <c r="AE52" s="1">
        <f t="shared" si="25"/>
        <v>0</v>
      </c>
      <c r="AF52" s="1">
        <f t="shared" si="26"/>
        <v>0</v>
      </c>
      <c r="AG52" s="1">
        <f t="shared" si="27"/>
        <v>4</v>
      </c>
    </row>
    <row r="53" spans="1:34" x14ac:dyDescent="0.25">
      <c r="A53" s="1">
        <f>Gegevens!J12</f>
        <v>49</v>
      </c>
      <c r="B53" s="5">
        <f>Gegevens!K12</f>
        <v>44900</v>
      </c>
      <c r="C53" s="5">
        <f>Gegevens!L12</f>
        <v>44906</v>
      </c>
      <c r="D53" s="4">
        <f>Inkomsten!L21</f>
        <v>0</v>
      </c>
      <c r="E53" s="1">
        <f t="shared" si="7"/>
        <v>12</v>
      </c>
      <c r="F53" s="1">
        <f t="shared" si="8"/>
        <v>12</v>
      </c>
      <c r="G53" s="1">
        <f t="shared" si="30"/>
        <v>7</v>
      </c>
      <c r="H53" s="1">
        <f t="shared" si="31"/>
        <v>7</v>
      </c>
      <c r="I53" s="1">
        <f t="shared" si="32"/>
        <v>0</v>
      </c>
      <c r="J53" s="1">
        <f t="shared" si="33"/>
        <v>0</v>
      </c>
      <c r="K53" s="1">
        <f t="shared" si="34"/>
        <v>0</v>
      </c>
      <c r="L53" s="1">
        <f t="shared" si="35"/>
        <v>0</v>
      </c>
      <c r="M53" s="1">
        <f t="shared" si="36"/>
        <v>0</v>
      </c>
      <c r="N53" s="1">
        <f t="shared" si="28"/>
        <v>0</v>
      </c>
      <c r="O53" s="1">
        <f t="shared" si="29"/>
        <v>0</v>
      </c>
      <c r="P53" s="1">
        <f t="shared" si="9"/>
        <v>0</v>
      </c>
      <c r="Q53" s="1">
        <f t="shared" si="10"/>
        <v>0</v>
      </c>
      <c r="R53" s="1">
        <f t="shared" si="12"/>
        <v>0</v>
      </c>
      <c r="S53" s="1">
        <f t="shared" si="13"/>
        <v>0</v>
      </c>
      <c r="T53" s="1">
        <f t="shared" si="14"/>
        <v>0</v>
      </c>
      <c r="U53" s="1">
        <f t="shared" si="15"/>
        <v>0</v>
      </c>
      <c r="V53" s="1">
        <f t="shared" si="16"/>
        <v>0</v>
      </c>
      <c r="W53" s="1">
        <f t="shared" si="17"/>
        <v>0</v>
      </c>
      <c r="X53" s="1">
        <f t="shared" si="18"/>
        <v>0</v>
      </c>
      <c r="Y53" s="1">
        <f t="shared" si="19"/>
        <v>0</v>
      </c>
      <c r="Z53" s="1">
        <f t="shared" si="20"/>
        <v>0</v>
      </c>
      <c r="AA53" s="1">
        <f t="shared" si="21"/>
        <v>0</v>
      </c>
      <c r="AB53" s="1">
        <f t="shared" si="22"/>
        <v>0</v>
      </c>
      <c r="AC53" s="1">
        <f t="shared" si="23"/>
        <v>0</v>
      </c>
      <c r="AD53" s="1">
        <f t="shared" si="24"/>
        <v>0</v>
      </c>
      <c r="AE53" s="1">
        <f t="shared" si="25"/>
        <v>0</v>
      </c>
      <c r="AF53" s="1">
        <f t="shared" si="26"/>
        <v>7</v>
      </c>
      <c r="AG53" s="1">
        <f t="shared" si="27"/>
        <v>0</v>
      </c>
    </row>
    <row r="54" spans="1:34" x14ac:dyDescent="0.25">
      <c r="A54" s="1">
        <f>Gegevens!J13</f>
        <v>50</v>
      </c>
      <c r="B54" s="5">
        <f>Gegevens!K13</f>
        <v>44907</v>
      </c>
      <c r="C54" s="5">
        <f>Gegevens!L13</f>
        <v>44913</v>
      </c>
      <c r="D54" s="4">
        <f>Inkomsten!L22</f>
        <v>0</v>
      </c>
      <c r="E54" s="1">
        <f t="shared" si="7"/>
        <v>12</v>
      </c>
      <c r="F54" s="1">
        <f t="shared" si="8"/>
        <v>12</v>
      </c>
      <c r="G54" s="1">
        <f t="shared" si="30"/>
        <v>7</v>
      </c>
      <c r="H54" s="1">
        <f t="shared" si="31"/>
        <v>7</v>
      </c>
      <c r="I54" s="1">
        <f t="shared" si="32"/>
        <v>0</v>
      </c>
      <c r="J54" s="1">
        <f t="shared" si="33"/>
        <v>0</v>
      </c>
      <c r="K54" s="1">
        <f t="shared" si="34"/>
        <v>0</v>
      </c>
      <c r="L54" s="1">
        <f t="shared" si="35"/>
        <v>0</v>
      </c>
      <c r="M54" s="1">
        <f t="shared" si="36"/>
        <v>0</v>
      </c>
      <c r="N54" s="1">
        <f t="shared" si="28"/>
        <v>0</v>
      </c>
      <c r="O54" s="1">
        <f t="shared" si="29"/>
        <v>0</v>
      </c>
      <c r="P54" s="1">
        <f t="shared" si="9"/>
        <v>0</v>
      </c>
      <c r="Q54" s="1">
        <f t="shared" si="10"/>
        <v>0</v>
      </c>
      <c r="R54" s="1">
        <f t="shared" si="12"/>
        <v>0</v>
      </c>
      <c r="S54" s="1">
        <f t="shared" si="13"/>
        <v>0</v>
      </c>
      <c r="T54" s="1">
        <f t="shared" si="14"/>
        <v>0</v>
      </c>
      <c r="U54" s="1">
        <f t="shared" si="15"/>
        <v>0</v>
      </c>
      <c r="V54" s="1">
        <f t="shared" si="16"/>
        <v>0</v>
      </c>
      <c r="W54" s="1">
        <f t="shared" si="17"/>
        <v>0</v>
      </c>
      <c r="X54" s="1">
        <f t="shared" si="18"/>
        <v>0</v>
      </c>
      <c r="Y54" s="1">
        <f t="shared" si="19"/>
        <v>0</v>
      </c>
      <c r="Z54" s="1">
        <f t="shared" si="20"/>
        <v>0</v>
      </c>
      <c r="AA54" s="1">
        <f t="shared" si="21"/>
        <v>0</v>
      </c>
      <c r="AB54" s="1">
        <f t="shared" si="22"/>
        <v>0</v>
      </c>
      <c r="AC54" s="1">
        <f t="shared" si="23"/>
        <v>0</v>
      </c>
      <c r="AD54" s="1">
        <f t="shared" si="24"/>
        <v>0</v>
      </c>
      <c r="AE54" s="1">
        <f t="shared" si="25"/>
        <v>0</v>
      </c>
      <c r="AF54" s="1">
        <f t="shared" si="26"/>
        <v>7</v>
      </c>
      <c r="AG54" s="1">
        <f t="shared" si="27"/>
        <v>0</v>
      </c>
    </row>
    <row r="55" spans="1:34" x14ac:dyDescent="0.25">
      <c r="A55" s="1">
        <f>Gegevens!J14</f>
        <v>51</v>
      </c>
      <c r="B55" s="5">
        <f>Gegevens!K14</f>
        <v>44914</v>
      </c>
      <c r="C55" s="5">
        <f>Gegevens!L14</f>
        <v>44920</v>
      </c>
      <c r="D55" s="4">
        <f>Inkomsten!L23</f>
        <v>0</v>
      </c>
      <c r="E55" s="1">
        <f t="shared" si="7"/>
        <v>12</v>
      </c>
      <c r="F55" s="1">
        <f t="shared" si="8"/>
        <v>12</v>
      </c>
      <c r="G55" s="1">
        <f t="shared" si="30"/>
        <v>7</v>
      </c>
      <c r="H55" s="1">
        <f t="shared" si="31"/>
        <v>7</v>
      </c>
      <c r="I55" s="1">
        <f t="shared" si="32"/>
        <v>0</v>
      </c>
      <c r="J55" s="1">
        <f t="shared" si="33"/>
        <v>0</v>
      </c>
      <c r="K55" s="1">
        <f t="shared" si="34"/>
        <v>0</v>
      </c>
      <c r="L55" s="1">
        <f t="shared" si="35"/>
        <v>0</v>
      </c>
      <c r="M55" s="1">
        <f t="shared" si="36"/>
        <v>0</v>
      </c>
      <c r="N55" s="1">
        <f t="shared" si="28"/>
        <v>0</v>
      </c>
      <c r="O55" s="1">
        <f t="shared" si="29"/>
        <v>0</v>
      </c>
      <c r="P55" s="1">
        <f t="shared" si="9"/>
        <v>0</v>
      </c>
      <c r="Q55" s="1">
        <f t="shared" si="10"/>
        <v>0</v>
      </c>
      <c r="R55" s="1">
        <f t="shared" si="12"/>
        <v>0</v>
      </c>
      <c r="S55" s="1">
        <f t="shared" si="13"/>
        <v>0</v>
      </c>
      <c r="T55" s="1">
        <f t="shared" si="14"/>
        <v>0</v>
      </c>
      <c r="U55" s="1">
        <f t="shared" si="15"/>
        <v>0</v>
      </c>
      <c r="V55" s="1">
        <f t="shared" si="16"/>
        <v>0</v>
      </c>
      <c r="W55" s="1">
        <f t="shared" si="17"/>
        <v>0</v>
      </c>
      <c r="X55" s="1">
        <f t="shared" si="18"/>
        <v>0</v>
      </c>
      <c r="Y55" s="1">
        <f t="shared" si="19"/>
        <v>0</v>
      </c>
      <c r="Z55" s="1">
        <f t="shared" si="20"/>
        <v>0</v>
      </c>
      <c r="AA55" s="1">
        <f t="shared" si="21"/>
        <v>0</v>
      </c>
      <c r="AB55" s="1">
        <f t="shared" si="22"/>
        <v>0</v>
      </c>
      <c r="AC55" s="1">
        <f t="shared" si="23"/>
        <v>0</v>
      </c>
      <c r="AD55" s="1">
        <f t="shared" si="24"/>
        <v>0</v>
      </c>
      <c r="AE55" s="1">
        <f t="shared" si="25"/>
        <v>0</v>
      </c>
      <c r="AF55" s="1">
        <f t="shared" si="26"/>
        <v>7</v>
      </c>
      <c r="AG55" s="1">
        <f t="shared" si="27"/>
        <v>0</v>
      </c>
    </row>
    <row r="56" spans="1:34" x14ac:dyDescent="0.25">
      <c r="A56" s="1">
        <f>Gegevens!J15</f>
        <v>52</v>
      </c>
      <c r="B56" s="5">
        <f>Gegevens!K15</f>
        <v>44921</v>
      </c>
      <c r="C56" s="5">
        <f>Gegevens!L15</f>
        <v>44927</v>
      </c>
      <c r="D56" s="4">
        <f>Inkomsten!L24</f>
        <v>0</v>
      </c>
      <c r="E56" s="1">
        <f t="shared" si="7"/>
        <v>12</v>
      </c>
      <c r="F56" s="1">
        <f t="shared" si="8"/>
        <v>1</v>
      </c>
      <c r="G56" s="1">
        <f t="shared" si="30"/>
        <v>7</v>
      </c>
      <c r="H56" s="1">
        <f>IF(F56&lt;&gt;E56,G56-DAY(C56),G56)</f>
        <v>6</v>
      </c>
      <c r="I56" s="1">
        <f>IF(YEAR(C56)=B1+1,0,IF(F56&lt;&gt;E56,DAY(C56),0))</f>
        <v>0</v>
      </c>
      <c r="J56" s="1">
        <f t="shared" si="33"/>
        <v>0</v>
      </c>
      <c r="K56" s="1">
        <f t="shared" si="34"/>
        <v>0</v>
      </c>
      <c r="L56" s="1">
        <f t="shared" si="35"/>
        <v>0</v>
      </c>
      <c r="M56" s="1">
        <f t="shared" si="36"/>
        <v>0</v>
      </c>
      <c r="N56" s="1">
        <f t="shared" si="28"/>
        <v>0</v>
      </c>
      <c r="O56" s="1">
        <f t="shared" si="29"/>
        <v>0</v>
      </c>
      <c r="P56" s="1">
        <f t="shared" si="9"/>
        <v>0</v>
      </c>
      <c r="Q56" s="1">
        <f t="shared" si="10"/>
        <v>0</v>
      </c>
      <c r="R56" s="1">
        <f t="shared" si="12"/>
        <v>0</v>
      </c>
      <c r="S56" s="1">
        <f t="shared" si="13"/>
        <v>0</v>
      </c>
      <c r="T56" s="1">
        <f t="shared" si="14"/>
        <v>0</v>
      </c>
      <c r="U56" s="1">
        <f t="shared" si="15"/>
        <v>0</v>
      </c>
      <c r="V56" s="1">
        <f t="shared" si="16"/>
        <v>0</v>
      </c>
      <c r="W56" s="1">
        <f t="shared" si="17"/>
        <v>0</v>
      </c>
      <c r="X56" s="1">
        <f t="shared" si="18"/>
        <v>0</v>
      </c>
      <c r="Y56" s="1">
        <f t="shared" si="19"/>
        <v>0</v>
      </c>
      <c r="Z56" s="1">
        <f t="shared" si="20"/>
        <v>0</v>
      </c>
      <c r="AA56" s="1">
        <f t="shared" si="21"/>
        <v>0</v>
      </c>
      <c r="AB56" s="1">
        <f t="shared" si="22"/>
        <v>0</v>
      </c>
      <c r="AC56" s="1">
        <f t="shared" si="23"/>
        <v>0</v>
      </c>
      <c r="AD56" s="1">
        <f t="shared" si="24"/>
        <v>0</v>
      </c>
      <c r="AE56" s="1">
        <f t="shared" si="25"/>
        <v>0</v>
      </c>
      <c r="AF56" s="1">
        <f t="shared" si="26"/>
        <v>6</v>
      </c>
      <c r="AG56" s="1">
        <f t="shared" si="27"/>
        <v>0</v>
      </c>
    </row>
    <row r="57" spans="1:34" x14ac:dyDescent="0.25">
      <c r="A57" s="1" t="str">
        <f>Gegevens!J16</f>
        <v>53/1</v>
      </c>
      <c r="B57" s="5">
        <f>IF(Gegevens!K16="",0,Gegevens!K16)</f>
        <v>0</v>
      </c>
      <c r="C57" s="5">
        <f>IF(Gegevens!L16="",0,Gegevens!L16)</f>
        <v>0</v>
      </c>
      <c r="D57" s="4">
        <f>Inkomsten!L25</f>
        <v>0</v>
      </c>
      <c r="E57" s="1">
        <f>IF(MONTH(B57)=1,0,MONTH(B57))</f>
        <v>0</v>
      </c>
      <c r="F57" s="1">
        <f>IF(MONTH(C57)=1,0,MONTH(C57))</f>
        <v>0</v>
      </c>
      <c r="G57" s="1">
        <f>IF(C57-B57&lt;=0,0,C57-B57+1)</f>
        <v>0</v>
      </c>
      <c r="H57" s="1">
        <f>IF(F57&lt;&gt;E57,G57-DAY(C57),G57)</f>
        <v>0</v>
      </c>
      <c r="I57" s="1">
        <f>IF(YEAR(C57)=B1+1,0,IF(F57&lt;&gt;E57,DAY(C57),0))</f>
        <v>0</v>
      </c>
      <c r="J57" s="1">
        <f t="shared" si="33"/>
        <v>0</v>
      </c>
      <c r="K57" s="1">
        <f t="shared" si="34"/>
        <v>0</v>
      </c>
      <c r="L57" s="1">
        <f t="shared" si="35"/>
        <v>0</v>
      </c>
      <c r="M57" s="1">
        <f t="shared" si="36"/>
        <v>0</v>
      </c>
      <c r="N57" s="1">
        <f t="shared" si="28"/>
        <v>0</v>
      </c>
      <c r="O57" s="1">
        <f t="shared" si="29"/>
        <v>0</v>
      </c>
      <c r="P57" s="1">
        <f t="shared" si="9"/>
        <v>0</v>
      </c>
      <c r="Q57" s="1">
        <f t="shared" si="10"/>
        <v>0</v>
      </c>
      <c r="R57" s="1">
        <f t="shared" si="12"/>
        <v>0</v>
      </c>
      <c r="S57" s="1">
        <f t="shared" si="13"/>
        <v>0</v>
      </c>
      <c r="T57" s="1">
        <f t="shared" si="14"/>
        <v>0</v>
      </c>
      <c r="U57" s="1">
        <f t="shared" si="15"/>
        <v>0</v>
      </c>
      <c r="V57" s="1">
        <f t="shared" si="16"/>
        <v>0</v>
      </c>
      <c r="W57" s="1">
        <f t="shared" si="17"/>
        <v>0</v>
      </c>
      <c r="X57" s="1">
        <f t="shared" si="18"/>
        <v>0</v>
      </c>
      <c r="Y57" s="1">
        <f t="shared" si="19"/>
        <v>0</v>
      </c>
      <c r="Z57" s="1">
        <f t="shared" si="20"/>
        <v>0</v>
      </c>
      <c r="AA57" s="1">
        <f t="shared" si="21"/>
        <v>0</v>
      </c>
      <c r="AB57" s="1">
        <f t="shared" si="22"/>
        <v>0</v>
      </c>
      <c r="AC57" s="1">
        <f t="shared" si="23"/>
        <v>0</v>
      </c>
      <c r="AD57" s="1">
        <f t="shared" si="24"/>
        <v>0</v>
      </c>
      <c r="AE57" s="1">
        <f t="shared" si="25"/>
        <v>0</v>
      </c>
      <c r="AF57" s="1">
        <f t="shared" si="26"/>
        <v>0</v>
      </c>
      <c r="AG57" s="1">
        <f t="shared" si="27"/>
        <v>0</v>
      </c>
    </row>
    <row r="58" spans="1:34" x14ac:dyDescent="0.25">
      <c r="H58" s="1">
        <f>SUM(H4:H57)</f>
        <v>323</v>
      </c>
      <c r="I58" s="1">
        <f>SUM(I4:I57)</f>
        <v>42</v>
      </c>
      <c r="J58" s="1">
        <f>SUM(J4:J57)</f>
        <v>29</v>
      </c>
      <c r="K58" s="1">
        <f t="shared" ref="K58:L58" si="37">SUM(K4:K57)</f>
        <v>2</v>
      </c>
      <c r="L58" s="1">
        <f t="shared" si="37"/>
        <v>22</v>
      </c>
      <c r="M58" s="1">
        <f t="shared" ref="M58" si="38">SUM(M4:M57)</f>
        <v>6</v>
      </c>
      <c r="N58" s="1">
        <f t="shared" ref="N58" si="39">SUM(N4:N57)</f>
        <v>25</v>
      </c>
      <c r="O58" s="1">
        <f t="shared" ref="O58" si="40">SUM(O4:O57)</f>
        <v>6</v>
      </c>
      <c r="P58" s="1">
        <f t="shared" ref="P58" si="41">SUM(P4:P57)</f>
        <v>27</v>
      </c>
      <c r="Q58" s="1">
        <f t="shared" ref="Q58:R58" si="42">SUM(Q4:Q57)</f>
        <v>3</v>
      </c>
      <c r="R58" s="1">
        <f t="shared" si="42"/>
        <v>30</v>
      </c>
      <c r="S58" s="1">
        <f t="shared" ref="S58" si="43">SUM(S4:S57)</f>
        <v>1</v>
      </c>
      <c r="T58" s="1">
        <f t="shared" ref="T58" si="44">SUM(T4:T57)</f>
        <v>25</v>
      </c>
      <c r="U58" s="1">
        <f t="shared" ref="U58" si="45">SUM(U4:U57)</f>
        <v>5</v>
      </c>
      <c r="V58" s="1">
        <f t="shared" ref="V58" si="46">SUM(V4:V57)</f>
        <v>28</v>
      </c>
      <c r="W58" s="1">
        <f t="shared" ref="W58" si="47">SUM(W4:W57)</f>
        <v>3</v>
      </c>
      <c r="X58" s="1">
        <f t="shared" ref="X58" si="48">SUM(X4:X57)</f>
        <v>31</v>
      </c>
      <c r="Y58" s="1">
        <f t="shared" ref="Y58" si="49">SUM(Y4:Y57)</f>
        <v>0</v>
      </c>
      <c r="Z58" s="1">
        <f t="shared" ref="Z58" si="50">SUM(Z4:Z57)</f>
        <v>26</v>
      </c>
      <c r="AA58" s="1">
        <f t="shared" ref="AA58" si="51">SUM(AA4:AA57)</f>
        <v>4</v>
      </c>
      <c r="AB58" s="1">
        <f t="shared" ref="AB58" si="52">SUM(AB4:AB57)</f>
        <v>29</v>
      </c>
      <c r="AC58" s="1">
        <f t="shared" ref="AC58" si="53">SUM(AC4:AC57)</f>
        <v>2</v>
      </c>
      <c r="AD58" s="1">
        <f t="shared" ref="AD58" si="54">SUM(AD4:AD57)</f>
        <v>24</v>
      </c>
      <c r="AE58" s="1">
        <f t="shared" ref="AE58" si="55">SUM(AE4:AE57)</f>
        <v>6</v>
      </c>
      <c r="AF58" s="1">
        <f t="shared" ref="AF58" si="56">SUM(AF4:AF57)</f>
        <v>27</v>
      </c>
      <c r="AG58" s="1">
        <f t="shared" ref="AG58" si="57">SUM(AG4:AG57)</f>
        <v>4</v>
      </c>
    </row>
    <row r="59" spans="1:34" x14ac:dyDescent="0.25">
      <c r="I59" s="1">
        <f>H58+I58</f>
        <v>365</v>
      </c>
      <c r="K59" s="1">
        <f>SUM(J58:K58)</f>
        <v>31</v>
      </c>
      <c r="M59" s="1">
        <f>L58+M58</f>
        <v>28</v>
      </c>
      <c r="O59" s="1">
        <f>N58+O58</f>
        <v>31</v>
      </c>
      <c r="Q59" s="1">
        <f>P58+Q58</f>
        <v>30</v>
      </c>
      <c r="S59" s="1">
        <f>R58+S58</f>
        <v>31</v>
      </c>
      <c r="U59" s="1">
        <f>T58+U58</f>
        <v>30</v>
      </c>
      <c r="W59" s="1">
        <f>V58+W58</f>
        <v>31</v>
      </c>
      <c r="Y59" s="1">
        <f>X58+Y58</f>
        <v>31</v>
      </c>
      <c r="AA59" s="1">
        <f>Z58+AA58</f>
        <v>30</v>
      </c>
      <c r="AC59" s="1">
        <f>AB58+AC58</f>
        <v>31</v>
      </c>
      <c r="AE59" s="1">
        <f>AD58+AE58</f>
        <v>30</v>
      </c>
      <c r="AG59" s="1">
        <f>AF58+AG58</f>
        <v>31</v>
      </c>
      <c r="AH59" s="1">
        <f>SUM(J59:AG59)</f>
        <v>365</v>
      </c>
    </row>
    <row r="61" spans="1:34" x14ac:dyDescent="0.25">
      <c r="A61" s="1" t="s">
        <v>22</v>
      </c>
    </row>
    <row r="62" spans="1:34" x14ac:dyDescent="0.25">
      <c r="A62" s="1" t="s">
        <v>31</v>
      </c>
      <c r="B62" s="5" t="s">
        <v>2</v>
      </c>
      <c r="C62" s="5" t="s">
        <v>2</v>
      </c>
      <c r="D62" s="1" t="s">
        <v>3</v>
      </c>
      <c r="E62" s="1" t="str">
        <f>D62</f>
        <v>februari</v>
      </c>
      <c r="F62" s="1" t="s">
        <v>4</v>
      </c>
      <c r="G62" s="1" t="s">
        <v>4</v>
      </c>
      <c r="H62" s="1" t="s">
        <v>5</v>
      </c>
      <c r="I62" s="1" t="s">
        <v>5</v>
      </c>
      <c r="J62" s="1" t="s">
        <v>6</v>
      </c>
      <c r="K62" s="1" t="s">
        <v>6</v>
      </c>
      <c r="L62" s="1" t="s">
        <v>7</v>
      </c>
      <c r="M62" s="1" t="s">
        <v>7</v>
      </c>
      <c r="N62" s="1" t="s">
        <v>8</v>
      </c>
      <c r="O62" s="1" t="s">
        <v>8</v>
      </c>
      <c r="P62" s="1" t="s">
        <v>9</v>
      </c>
      <c r="Q62" s="1" t="str">
        <f>P62</f>
        <v>augustus</v>
      </c>
      <c r="R62" s="1" t="s">
        <v>10</v>
      </c>
      <c r="S62" s="1" t="str">
        <f>R62</f>
        <v>september</v>
      </c>
      <c r="T62" s="1" t="s">
        <v>11</v>
      </c>
      <c r="U62" s="1" t="str">
        <f>T62</f>
        <v>oktober</v>
      </c>
      <c r="V62" s="1" t="s">
        <v>12</v>
      </c>
      <c r="W62" s="1" t="str">
        <f>V62</f>
        <v>november</v>
      </c>
      <c r="X62" s="1" t="s">
        <v>13</v>
      </c>
      <c r="Y62" s="1" t="str">
        <f>X62</f>
        <v>december</v>
      </c>
      <c r="Z62" s="1" t="s">
        <v>24</v>
      </c>
      <c r="AA62" s="1" t="s">
        <v>18</v>
      </c>
      <c r="AB62" s="1" t="s">
        <v>25</v>
      </c>
      <c r="AC62" s="1" t="s">
        <v>26</v>
      </c>
    </row>
    <row r="63" spans="1:34" x14ac:dyDescent="0.25">
      <c r="A63" s="1">
        <f>A4</f>
        <v>52</v>
      </c>
      <c r="B63" s="4">
        <f>ROUND(IF(J4=0,0,D4/G4*J4),2)</f>
        <v>0</v>
      </c>
      <c r="C63" s="4">
        <f>ROUND(IF(K4=0,0,D4/G4*K4),2)</f>
        <v>0</v>
      </c>
      <c r="D63" s="4">
        <f t="shared" ref="D63:Y63" si="58">ROUND(IF(L4=0,0,$D4/$G4*L4),2)</f>
        <v>0</v>
      </c>
      <c r="E63" s="4">
        <f t="shared" si="58"/>
        <v>0</v>
      </c>
      <c r="F63" s="4">
        <f t="shared" si="58"/>
        <v>0</v>
      </c>
      <c r="G63" s="4">
        <f t="shared" si="58"/>
        <v>0</v>
      </c>
      <c r="H63" s="4">
        <f t="shared" si="58"/>
        <v>0</v>
      </c>
      <c r="I63" s="4">
        <f t="shared" si="58"/>
        <v>0</v>
      </c>
      <c r="J63" s="4">
        <f t="shared" si="58"/>
        <v>0</v>
      </c>
      <c r="K63" s="4">
        <f t="shared" si="58"/>
        <v>0</v>
      </c>
      <c r="L63" s="4">
        <f t="shared" si="58"/>
        <v>0</v>
      </c>
      <c r="M63" s="4">
        <f t="shared" si="58"/>
        <v>0</v>
      </c>
      <c r="N63" s="4">
        <f t="shared" si="58"/>
        <v>0</v>
      </c>
      <c r="O63" s="4">
        <f t="shared" si="58"/>
        <v>0</v>
      </c>
      <c r="P63" s="4">
        <f t="shared" si="58"/>
        <v>0</v>
      </c>
      <c r="Q63" s="4">
        <f t="shared" si="58"/>
        <v>0</v>
      </c>
      <c r="R63" s="4">
        <f t="shared" si="58"/>
        <v>0</v>
      </c>
      <c r="S63" s="4">
        <f t="shared" si="58"/>
        <v>0</v>
      </c>
      <c r="T63" s="4">
        <f t="shared" si="58"/>
        <v>0</v>
      </c>
      <c r="U63" s="4">
        <f t="shared" si="58"/>
        <v>0</v>
      </c>
      <c r="V63" s="4">
        <f t="shared" si="58"/>
        <v>0</v>
      </c>
      <c r="W63" s="4">
        <f t="shared" si="58"/>
        <v>0</v>
      </c>
      <c r="X63" s="4">
        <f t="shared" si="58"/>
        <v>0</v>
      </c>
      <c r="Y63" s="4">
        <f t="shared" si="58"/>
        <v>0</v>
      </c>
      <c r="Z63" s="4">
        <f>SUM(B63:Y63)</f>
        <v>0</v>
      </c>
      <c r="AA63" s="4">
        <f>D4</f>
        <v>0</v>
      </c>
      <c r="AB63" s="4">
        <f>AA63-Z63</f>
        <v>0</v>
      </c>
    </row>
    <row r="64" spans="1:34" x14ac:dyDescent="0.25">
      <c r="A64" s="1">
        <f t="shared" ref="A64:A116" si="59">A5</f>
        <v>1</v>
      </c>
      <c r="B64" s="4">
        <f t="shared" ref="B64:B116" si="60">ROUND(IF(J5=0,0,D5/G5*J5),2)</f>
        <v>0</v>
      </c>
      <c r="C64" s="4">
        <f t="shared" ref="C64:C116" si="61">ROUND(IF(K5=0,0,D5/G5*K5),2)</f>
        <v>0</v>
      </c>
      <c r="D64" s="4">
        <f t="shared" ref="D64:D116" si="62">ROUND(IF(L5=0,0,$D5/$G5*L5),2)</f>
        <v>0</v>
      </c>
      <c r="E64" s="4">
        <f t="shared" ref="E64:E116" si="63">ROUND(IF(M5=0,0,$D5/$G5*M5),2)</f>
        <v>0</v>
      </c>
      <c r="F64" s="4">
        <f t="shared" ref="F64:Y64" si="64">ROUND(IF(N5=0,0,$D5/$G5*N5),2)</f>
        <v>0</v>
      </c>
      <c r="G64" s="4">
        <f t="shared" si="64"/>
        <v>0</v>
      </c>
      <c r="H64" s="4">
        <f t="shared" si="64"/>
        <v>0</v>
      </c>
      <c r="I64" s="4">
        <f t="shared" si="64"/>
        <v>0</v>
      </c>
      <c r="J64" s="4">
        <f t="shared" si="64"/>
        <v>0</v>
      </c>
      <c r="K64" s="4">
        <f t="shared" si="64"/>
        <v>0</v>
      </c>
      <c r="L64" s="4">
        <f t="shared" si="64"/>
        <v>0</v>
      </c>
      <c r="M64" s="4">
        <f t="shared" si="64"/>
        <v>0</v>
      </c>
      <c r="N64" s="4">
        <f t="shared" si="64"/>
        <v>0</v>
      </c>
      <c r="O64" s="4">
        <f t="shared" si="64"/>
        <v>0</v>
      </c>
      <c r="P64" s="4">
        <f t="shared" si="64"/>
        <v>0</v>
      </c>
      <c r="Q64" s="4">
        <f t="shared" si="64"/>
        <v>0</v>
      </c>
      <c r="R64" s="4">
        <f t="shared" si="64"/>
        <v>0</v>
      </c>
      <c r="S64" s="4">
        <f t="shared" si="64"/>
        <v>0</v>
      </c>
      <c r="T64" s="4">
        <f t="shared" si="64"/>
        <v>0</v>
      </c>
      <c r="U64" s="4">
        <f t="shared" si="64"/>
        <v>0</v>
      </c>
      <c r="V64" s="4">
        <f t="shared" si="64"/>
        <v>0</v>
      </c>
      <c r="W64" s="4">
        <f t="shared" si="64"/>
        <v>0</v>
      </c>
      <c r="X64" s="4">
        <f t="shared" si="64"/>
        <v>0</v>
      </c>
      <c r="Y64" s="4">
        <f t="shared" si="64"/>
        <v>0</v>
      </c>
      <c r="Z64" s="4">
        <f t="shared" ref="Z64:Z116" si="65">SUM(B64:Y64)</f>
        <v>0</v>
      </c>
      <c r="AA64" s="4">
        <f t="shared" ref="AA64:AA116" si="66">D5</f>
        <v>0</v>
      </c>
      <c r="AB64" s="4">
        <f t="shared" ref="AB64:AB91" si="67">AA64-Z64</f>
        <v>0</v>
      </c>
    </row>
    <row r="65" spans="1:29" x14ac:dyDescent="0.25">
      <c r="A65" s="1">
        <f t="shared" si="59"/>
        <v>2</v>
      </c>
      <c r="B65" s="4">
        <f t="shared" si="60"/>
        <v>0</v>
      </c>
      <c r="C65" s="4">
        <f t="shared" si="61"/>
        <v>0</v>
      </c>
      <c r="D65" s="4">
        <f t="shared" si="62"/>
        <v>0</v>
      </c>
      <c r="E65" s="4">
        <f t="shared" si="63"/>
        <v>0</v>
      </c>
      <c r="F65" s="4">
        <f t="shared" ref="F65:Y65" si="68">ROUND(IF(N6=0,0,$D6/$G6*N6),2)</f>
        <v>0</v>
      </c>
      <c r="G65" s="4">
        <f t="shared" si="68"/>
        <v>0</v>
      </c>
      <c r="H65" s="4">
        <f t="shared" si="68"/>
        <v>0</v>
      </c>
      <c r="I65" s="4">
        <f t="shared" si="68"/>
        <v>0</v>
      </c>
      <c r="J65" s="4">
        <f t="shared" si="68"/>
        <v>0</v>
      </c>
      <c r="K65" s="4">
        <f t="shared" si="68"/>
        <v>0</v>
      </c>
      <c r="L65" s="4">
        <f t="shared" si="68"/>
        <v>0</v>
      </c>
      <c r="M65" s="4">
        <f t="shared" si="68"/>
        <v>0</v>
      </c>
      <c r="N65" s="4">
        <f t="shared" si="68"/>
        <v>0</v>
      </c>
      <c r="O65" s="4">
        <f t="shared" si="68"/>
        <v>0</v>
      </c>
      <c r="P65" s="4">
        <f t="shared" si="68"/>
        <v>0</v>
      </c>
      <c r="Q65" s="4">
        <f t="shared" si="68"/>
        <v>0</v>
      </c>
      <c r="R65" s="4">
        <f t="shared" si="68"/>
        <v>0</v>
      </c>
      <c r="S65" s="4">
        <f t="shared" si="68"/>
        <v>0</v>
      </c>
      <c r="T65" s="4">
        <f t="shared" si="68"/>
        <v>0</v>
      </c>
      <c r="U65" s="4">
        <f t="shared" si="68"/>
        <v>0</v>
      </c>
      <c r="V65" s="4">
        <f t="shared" si="68"/>
        <v>0</v>
      </c>
      <c r="W65" s="4">
        <f t="shared" si="68"/>
        <v>0</v>
      </c>
      <c r="X65" s="4">
        <f t="shared" si="68"/>
        <v>0</v>
      </c>
      <c r="Y65" s="4">
        <f t="shared" si="68"/>
        <v>0</v>
      </c>
      <c r="Z65" s="4">
        <f t="shared" si="65"/>
        <v>0</v>
      </c>
      <c r="AA65" s="4">
        <f t="shared" si="66"/>
        <v>0</v>
      </c>
      <c r="AB65" s="4">
        <f t="shared" si="67"/>
        <v>0</v>
      </c>
    </row>
    <row r="66" spans="1:29" x14ac:dyDescent="0.25">
      <c r="A66" s="1">
        <f t="shared" si="59"/>
        <v>3</v>
      </c>
      <c r="B66" s="4">
        <f t="shared" si="60"/>
        <v>0</v>
      </c>
      <c r="C66" s="4">
        <f t="shared" si="61"/>
        <v>0</v>
      </c>
      <c r="D66" s="4">
        <f t="shared" si="62"/>
        <v>0</v>
      </c>
      <c r="E66" s="4">
        <f t="shared" si="63"/>
        <v>0</v>
      </c>
      <c r="F66" s="4">
        <f t="shared" ref="F66:Y66" si="69">ROUND(IF(N7=0,0,$D7/$G7*N7),2)</f>
        <v>0</v>
      </c>
      <c r="G66" s="4">
        <f t="shared" si="69"/>
        <v>0</v>
      </c>
      <c r="H66" s="4">
        <f t="shared" si="69"/>
        <v>0</v>
      </c>
      <c r="I66" s="4">
        <f t="shared" si="69"/>
        <v>0</v>
      </c>
      <c r="J66" s="4">
        <f t="shared" si="69"/>
        <v>0</v>
      </c>
      <c r="K66" s="4">
        <f t="shared" si="69"/>
        <v>0</v>
      </c>
      <c r="L66" s="4">
        <f t="shared" si="69"/>
        <v>0</v>
      </c>
      <c r="M66" s="4">
        <f t="shared" si="69"/>
        <v>0</v>
      </c>
      <c r="N66" s="4">
        <f t="shared" si="69"/>
        <v>0</v>
      </c>
      <c r="O66" s="4">
        <f t="shared" si="69"/>
        <v>0</v>
      </c>
      <c r="P66" s="4">
        <f t="shared" si="69"/>
        <v>0</v>
      </c>
      <c r="Q66" s="4">
        <f t="shared" si="69"/>
        <v>0</v>
      </c>
      <c r="R66" s="4">
        <f t="shared" si="69"/>
        <v>0</v>
      </c>
      <c r="S66" s="4">
        <f t="shared" si="69"/>
        <v>0</v>
      </c>
      <c r="T66" s="4">
        <f t="shared" si="69"/>
        <v>0</v>
      </c>
      <c r="U66" s="4">
        <f t="shared" si="69"/>
        <v>0</v>
      </c>
      <c r="V66" s="4">
        <f t="shared" si="69"/>
        <v>0</v>
      </c>
      <c r="W66" s="4">
        <f t="shared" si="69"/>
        <v>0</v>
      </c>
      <c r="X66" s="4">
        <f t="shared" si="69"/>
        <v>0</v>
      </c>
      <c r="Y66" s="4">
        <f t="shared" si="69"/>
        <v>0</v>
      </c>
      <c r="Z66" s="4">
        <f t="shared" si="65"/>
        <v>0</v>
      </c>
      <c r="AA66" s="4">
        <f t="shared" si="66"/>
        <v>0</v>
      </c>
      <c r="AB66" s="4">
        <f t="shared" si="67"/>
        <v>0</v>
      </c>
    </row>
    <row r="67" spans="1:29" x14ac:dyDescent="0.25">
      <c r="A67" s="1">
        <f t="shared" si="59"/>
        <v>4</v>
      </c>
      <c r="B67" s="4">
        <f t="shared" si="60"/>
        <v>0</v>
      </c>
      <c r="C67" s="4">
        <f t="shared" si="61"/>
        <v>0</v>
      </c>
      <c r="D67" s="4">
        <f t="shared" si="62"/>
        <v>0</v>
      </c>
      <c r="E67" s="4">
        <f t="shared" si="63"/>
        <v>0</v>
      </c>
      <c r="F67" s="4">
        <f t="shared" ref="F67:Y67" si="70">ROUND(IF(N8=0,0,$D8/$G8*N8),2)</f>
        <v>0</v>
      </c>
      <c r="G67" s="4">
        <f t="shared" si="70"/>
        <v>0</v>
      </c>
      <c r="H67" s="4">
        <f t="shared" si="70"/>
        <v>0</v>
      </c>
      <c r="I67" s="4">
        <f t="shared" si="70"/>
        <v>0</v>
      </c>
      <c r="J67" s="4">
        <f t="shared" si="70"/>
        <v>0</v>
      </c>
      <c r="K67" s="4">
        <f t="shared" si="70"/>
        <v>0</v>
      </c>
      <c r="L67" s="4">
        <f t="shared" si="70"/>
        <v>0</v>
      </c>
      <c r="M67" s="4">
        <f t="shared" si="70"/>
        <v>0</v>
      </c>
      <c r="N67" s="4">
        <f t="shared" si="70"/>
        <v>0</v>
      </c>
      <c r="O67" s="4">
        <f t="shared" si="70"/>
        <v>0</v>
      </c>
      <c r="P67" s="4">
        <f t="shared" si="70"/>
        <v>0</v>
      </c>
      <c r="Q67" s="4">
        <f t="shared" si="70"/>
        <v>0</v>
      </c>
      <c r="R67" s="4">
        <f t="shared" si="70"/>
        <v>0</v>
      </c>
      <c r="S67" s="4">
        <f t="shared" si="70"/>
        <v>0</v>
      </c>
      <c r="T67" s="4">
        <f t="shared" si="70"/>
        <v>0</v>
      </c>
      <c r="U67" s="4">
        <f t="shared" si="70"/>
        <v>0</v>
      </c>
      <c r="V67" s="4">
        <f t="shared" si="70"/>
        <v>0</v>
      </c>
      <c r="W67" s="4">
        <f t="shared" si="70"/>
        <v>0</v>
      </c>
      <c r="X67" s="4">
        <f t="shared" si="70"/>
        <v>0</v>
      </c>
      <c r="Y67" s="4">
        <f t="shared" si="70"/>
        <v>0</v>
      </c>
      <c r="Z67" s="4">
        <f t="shared" si="65"/>
        <v>0</v>
      </c>
      <c r="AA67" s="4">
        <f t="shared" si="66"/>
        <v>0</v>
      </c>
      <c r="AB67" s="4">
        <f t="shared" si="67"/>
        <v>0</v>
      </c>
    </row>
    <row r="68" spans="1:29" x14ac:dyDescent="0.25">
      <c r="A68" s="1">
        <f t="shared" si="59"/>
        <v>5</v>
      </c>
      <c r="B68" s="4">
        <f t="shared" si="60"/>
        <v>0</v>
      </c>
      <c r="C68" s="4">
        <f t="shared" si="61"/>
        <v>0</v>
      </c>
      <c r="D68" s="4">
        <f t="shared" si="62"/>
        <v>0</v>
      </c>
      <c r="E68" s="4">
        <f t="shared" si="63"/>
        <v>0</v>
      </c>
      <c r="F68" s="4">
        <f t="shared" ref="F68:Y68" si="71">ROUND(IF(N9=0,0,$D9/$G9*N9),2)</f>
        <v>0</v>
      </c>
      <c r="G68" s="4">
        <f t="shared" si="71"/>
        <v>0</v>
      </c>
      <c r="H68" s="4">
        <f t="shared" si="71"/>
        <v>0</v>
      </c>
      <c r="I68" s="4">
        <f t="shared" si="71"/>
        <v>0</v>
      </c>
      <c r="J68" s="4">
        <f t="shared" si="71"/>
        <v>0</v>
      </c>
      <c r="K68" s="4">
        <f t="shared" si="71"/>
        <v>0</v>
      </c>
      <c r="L68" s="4">
        <f t="shared" si="71"/>
        <v>0</v>
      </c>
      <c r="M68" s="4">
        <f t="shared" si="71"/>
        <v>0</v>
      </c>
      <c r="N68" s="4">
        <f t="shared" si="71"/>
        <v>0</v>
      </c>
      <c r="O68" s="4">
        <f t="shared" si="71"/>
        <v>0</v>
      </c>
      <c r="P68" s="4">
        <f t="shared" si="71"/>
        <v>0</v>
      </c>
      <c r="Q68" s="4">
        <f t="shared" si="71"/>
        <v>0</v>
      </c>
      <c r="R68" s="4">
        <f t="shared" si="71"/>
        <v>0</v>
      </c>
      <c r="S68" s="4">
        <f t="shared" si="71"/>
        <v>0</v>
      </c>
      <c r="T68" s="4">
        <f t="shared" si="71"/>
        <v>0</v>
      </c>
      <c r="U68" s="4">
        <f t="shared" si="71"/>
        <v>0</v>
      </c>
      <c r="V68" s="4">
        <f t="shared" si="71"/>
        <v>0</v>
      </c>
      <c r="W68" s="4">
        <f t="shared" si="71"/>
        <v>0</v>
      </c>
      <c r="X68" s="4">
        <f t="shared" si="71"/>
        <v>0</v>
      </c>
      <c r="Y68" s="4">
        <f t="shared" si="71"/>
        <v>0</v>
      </c>
      <c r="Z68" s="4">
        <f t="shared" si="65"/>
        <v>0</v>
      </c>
      <c r="AA68" s="4">
        <f t="shared" si="66"/>
        <v>0</v>
      </c>
      <c r="AB68" s="4">
        <f t="shared" si="67"/>
        <v>0</v>
      </c>
    </row>
    <row r="69" spans="1:29" x14ac:dyDescent="0.25">
      <c r="A69" s="1">
        <f t="shared" si="59"/>
        <v>6</v>
      </c>
      <c r="B69" s="4">
        <f t="shared" si="60"/>
        <v>0</v>
      </c>
      <c r="C69" s="4">
        <f t="shared" si="61"/>
        <v>0</v>
      </c>
      <c r="D69" s="4">
        <f t="shared" si="62"/>
        <v>0</v>
      </c>
      <c r="E69" s="4">
        <f t="shared" si="63"/>
        <v>0</v>
      </c>
      <c r="F69" s="4">
        <f t="shared" ref="F69:Y69" si="72">ROUND(IF(N10=0,0,$D10/$G10*N10),2)</f>
        <v>0</v>
      </c>
      <c r="G69" s="4">
        <f t="shared" si="72"/>
        <v>0</v>
      </c>
      <c r="H69" s="4">
        <f t="shared" si="72"/>
        <v>0</v>
      </c>
      <c r="I69" s="4">
        <f t="shared" si="72"/>
        <v>0</v>
      </c>
      <c r="J69" s="4">
        <f t="shared" si="72"/>
        <v>0</v>
      </c>
      <c r="K69" s="4">
        <f t="shared" si="72"/>
        <v>0</v>
      </c>
      <c r="L69" s="4">
        <f t="shared" si="72"/>
        <v>0</v>
      </c>
      <c r="M69" s="4">
        <f t="shared" si="72"/>
        <v>0</v>
      </c>
      <c r="N69" s="4">
        <f t="shared" si="72"/>
        <v>0</v>
      </c>
      <c r="O69" s="4">
        <f t="shared" si="72"/>
        <v>0</v>
      </c>
      <c r="P69" s="4">
        <f t="shared" si="72"/>
        <v>0</v>
      </c>
      <c r="Q69" s="4">
        <f t="shared" si="72"/>
        <v>0</v>
      </c>
      <c r="R69" s="4">
        <f t="shared" si="72"/>
        <v>0</v>
      </c>
      <c r="S69" s="4">
        <f t="shared" si="72"/>
        <v>0</v>
      </c>
      <c r="T69" s="4">
        <f t="shared" si="72"/>
        <v>0</v>
      </c>
      <c r="U69" s="4">
        <f t="shared" si="72"/>
        <v>0</v>
      </c>
      <c r="V69" s="4">
        <f t="shared" si="72"/>
        <v>0</v>
      </c>
      <c r="W69" s="4">
        <f t="shared" si="72"/>
        <v>0</v>
      </c>
      <c r="X69" s="4">
        <f t="shared" si="72"/>
        <v>0</v>
      </c>
      <c r="Y69" s="4">
        <f t="shared" si="72"/>
        <v>0</v>
      </c>
      <c r="Z69" s="4">
        <f t="shared" si="65"/>
        <v>0</v>
      </c>
      <c r="AA69" s="4">
        <f t="shared" si="66"/>
        <v>0</v>
      </c>
      <c r="AB69" s="4">
        <f t="shared" si="67"/>
        <v>0</v>
      </c>
    </row>
    <row r="70" spans="1:29" x14ac:dyDescent="0.25">
      <c r="A70" s="1">
        <f t="shared" si="59"/>
        <v>7</v>
      </c>
      <c r="B70" s="4">
        <f t="shared" si="60"/>
        <v>0</v>
      </c>
      <c r="C70" s="4">
        <f t="shared" si="61"/>
        <v>0</v>
      </c>
      <c r="D70" s="4">
        <f t="shared" si="62"/>
        <v>0</v>
      </c>
      <c r="E70" s="4">
        <f t="shared" si="63"/>
        <v>0</v>
      </c>
      <c r="F70" s="4">
        <f t="shared" ref="F70:Y70" si="73">ROUND(IF(N11=0,0,$D11/$G11*N11),2)</f>
        <v>0</v>
      </c>
      <c r="G70" s="4">
        <f t="shared" si="73"/>
        <v>0</v>
      </c>
      <c r="H70" s="4">
        <f t="shared" si="73"/>
        <v>0</v>
      </c>
      <c r="I70" s="4">
        <f t="shared" si="73"/>
        <v>0</v>
      </c>
      <c r="J70" s="4">
        <f t="shared" si="73"/>
        <v>0</v>
      </c>
      <c r="K70" s="4">
        <f t="shared" si="73"/>
        <v>0</v>
      </c>
      <c r="L70" s="4">
        <f t="shared" si="73"/>
        <v>0</v>
      </c>
      <c r="M70" s="4">
        <f t="shared" si="73"/>
        <v>0</v>
      </c>
      <c r="N70" s="4">
        <f t="shared" si="73"/>
        <v>0</v>
      </c>
      <c r="O70" s="4">
        <f t="shared" si="73"/>
        <v>0</v>
      </c>
      <c r="P70" s="4">
        <f t="shared" si="73"/>
        <v>0</v>
      </c>
      <c r="Q70" s="4">
        <f t="shared" si="73"/>
        <v>0</v>
      </c>
      <c r="R70" s="4">
        <f t="shared" si="73"/>
        <v>0</v>
      </c>
      <c r="S70" s="4">
        <f t="shared" si="73"/>
        <v>0</v>
      </c>
      <c r="T70" s="4">
        <f t="shared" si="73"/>
        <v>0</v>
      </c>
      <c r="U70" s="4">
        <f t="shared" si="73"/>
        <v>0</v>
      </c>
      <c r="V70" s="4">
        <f t="shared" si="73"/>
        <v>0</v>
      </c>
      <c r="W70" s="4">
        <f t="shared" si="73"/>
        <v>0</v>
      </c>
      <c r="X70" s="4">
        <f t="shared" si="73"/>
        <v>0</v>
      </c>
      <c r="Y70" s="4">
        <f t="shared" si="73"/>
        <v>0</v>
      </c>
      <c r="Z70" s="4">
        <f t="shared" si="65"/>
        <v>0</v>
      </c>
      <c r="AA70" s="4">
        <f t="shared" si="66"/>
        <v>0</v>
      </c>
      <c r="AB70" s="4">
        <f t="shared" si="67"/>
        <v>0</v>
      </c>
      <c r="AC70" s="4"/>
    </row>
    <row r="71" spans="1:29" x14ac:dyDescent="0.25">
      <c r="A71" s="1">
        <f t="shared" si="59"/>
        <v>8</v>
      </c>
      <c r="B71" s="4">
        <f t="shared" si="60"/>
        <v>0</v>
      </c>
      <c r="C71" s="4">
        <f t="shared" si="61"/>
        <v>0</v>
      </c>
      <c r="D71" s="4">
        <f t="shared" si="62"/>
        <v>0</v>
      </c>
      <c r="E71" s="4">
        <f t="shared" si="63"/>
        <v>0</v>
      </c>
      <c r="F71" s="4">
        <f t="shared" ref="F71:Y71" si="74">ROUND(IF(N12=0,0,$D12/$G12*N12),2)</f>
        <v>0</v>
      </c>
      <c r="G71" s="4">
        <f t="shared" si="74"/>
        <v>0</v>
      </c>
      <c r="H71" s="4">
        <f t="shared" si="74"/>
        <v>0</v>
      </c>
      <c r="I71" s="4">
        <f t="shared" si="74"/>
        <v>0</v>
      </c>
      <c r="J71" s="4">
        <f t="shared" si="74"/>
        <v>0</v>
      </c>
      <c r="K71" s="4">
        <f t="shared" si="74"/>
        <v>0</v>
      </c>
      <c r="L71" s="4">
        <f t="shared" si="74"/>
        <v>0</v>
      </c>
      <c r="M71" s="4">
        <f t="shared" si="74"/>
        <v>0</v>
      </c>
      <c r="N71" s="4">
        <f t="shared" si="74"/>
        <v>0</v>
      </c>
      <c r="O71" s="4">
        <f t="shared" si="74"/>
        <v>0</v>
      </c>
      <c r="P71" s="4">
        <f t="shared" si="74"/>
        <v>0</v>
      </c>
      <c r="Q71" s="4">
        <f t="shared" si="74"/>
        <v>0</v>
      </c>
      <c r="R71" s="4">
        <f t="shared" si="74"/>
        <v>0</v>
      </c>
      <c r="S71" s="4">
        <f t="shared" si="74"/>
        <v>0</v>
      </c>
      <c r="T71" s="4">
        <f t="shared" si="74"/>
        <v>0</v>
      </c>
      <c r="U71" s="4">
        <f t="shared" si="74"/>
        <v>0</v>
      </c>
      <c r="V71" s="4">
        <f t="shared" si="74"/>
        <v>0</v>
      </c>
      <c r="W71" s="4">
        <f t="shared" si="74"/>
        <v>0</v>
      </c>
      <c r="X71" s="4">
        <f t="shared" si="74"/>
        <v>0</v>
      </c>
      <c r="Y71" s="4">
        <f t="shared" si="74"/>
        <v>0</v>
      </c>
      <c r="Z71" s="4">
        <f t="shared" si="65"/>
        <v>0</v>
      </c>
      <c r="AA71" s="4">
        <f t="shared" si="66"/>
        <v>0</v>
      </c>
      <c r="AB71" s="4">
        <f t="shared" si="67"/>
        <v>0</v>
      </c>
      <c r="AC71" s="4"/>
    </row>
    <row r="72" spans="1:29" x14ac:dyDescent="0.25">
      <c r="A72" s="1">
        <f t="shared" si="59"/>
        <v>9</v>
      </c>
      <c r="B72" s="4">
        <f t="shared" si="60"/>
        <v>0</v>
      </c>
      <c r="C72" s="4">
        <f t="shared" si="61"/>
        <v>0</v>
      </c>
      <c r="D72" s="4">
        <f t="shared" si="62"/>
        <v>0</v>
      </c>
      <c r="E72" s="4">
        <f t="shared" si="63"/>
        <v>0</v>
      </c>
      <c r="F72" s="4">
        <f t="shared" ref="F72:Y72" si="75">ROUND(IF(N13=0,0,$D13/$G13*N13),2)</f>
        <v>0</v>
      </c>
      <c r="G72" s="4">
        <f t="shared" si="75"/>
        <v>0</v>
      </c>
      <c r="H72" s="4">
        <f t="shared" si="75"/>
        <v>0</v>
      </c>
      <c r="I72" s="4">
        <f t="shared" si="75"/>
        <v>0</v>
      </c>
      <c r="J72" s="4">
        <f t="shared" si="75"/>
        <v>0</v>
      </c>
      <c r="K72" s="4">
        <f t="shared" si="75"/>
        <v>0</v>
      </c>
      <c r="L72" s="4">
        <f t="shared" si="75"/>
        <v>0</v>
      </c>
      <c r="M72" s="4">
        <f t="shared" si="75"/>
        <v>0</v>
      </c>
      <c r="N72" s="4">
        <f t="shared" si="75"/>
        <v>0</v>
      </c>
      <c r="O72" s="4">
        <f t="shared" si="75"/>
        <v>0</v>
      </c>
      <c r="P72" s="4">
        <f t="shared" si="75"/>
        <v>0</v>
      </c>
      <c r="Q72" s="4">
        <f t="shared" si="75"/>
        <v>0</v>
      </c>
      <c r="R72" s="4">
        <f t="shared" si="75"/>
        <v>0</v>
      </c>
      <c r="S72" s="4">
        <f t="shared" si="75"/>
        <v>0</v>
      </c>
      <c r="T72" s="4">
        <f t="shared" si="75"/>
        <v>0</v>
      </c>
      <c r="U72" s="4">
        <f t="shared" si="75"/>
        <v>0</v>
      </c>
      <c r="V72" s="4">
        <f t="shared" si="75"/>
        <v>0</v>
      </c>
      <c r="W72" s="4">
        <f t="shared" si="75"/>
        <v>0</v>
      </c>
      <c r="X72" s="4">
        <f t="shared" si="75"/>
        <v>0</v>
      </c>
      <c r="Y72" s="4">
        <f t="shared" si="75"/>
        <v>0</v>
      </c>
      <c r="Z72" s="4">
        <f t="shared" si="65"/>
        <v>0</v>
      </c>
      <c r="AA72" s="4">
        <f t="shared" si="66"/>
        <v>0</v>
      </c>
      <c r="AB72" s="4">
        <f t="shared" si="67"/>
        <v>0</v>
      </c>
      <c r="AC72" s="4"/>
    </row>
    <row r="73" spans="1:29" x14ac:dyDescent="0.25">
      <c r="A73" s="1">
        <f t="shared" si="59"/>
        <v>10</v>
      </c>
      <c r="B73" s="4">
        <f t="shared" si="60"/>
        <v>0</v>
      </c>
      <c r="C73" s="4">
        <f t="shared" si="61"/>
        <v>0</v>
      </c>
      <c r="D73" s="4">
        <f t="shared" si="62"/>
        <v>0</v>
      </c>
      <c r="E73" s="4">
        <f t="shared" si="63"/>
        <v>0</v>
      </c>
      <c r="F73" s="4">
        <f t="shared" ref="F73:Y73" si="76">ROUND(IF(N14=0,0,$D14/$G14*N14),2)</f>
        <v>0</v>
      </c>
      <c r="G73" s="4">
        <f t="shared" si="76"/>
        <v>0</v>
      </c>
      <c r="H73" s="4">
        <f t="shared" si="76"/>
        <v>0</v>
      </c>
      <c r="I73" s="4">
        <f t="shared" si="76"/>
        <v>0</v>
      </c>
      <c r="J73" s="4">
        <f t="shared" si="76"/>
        <v>0</v>
      </c>
      <c r="K73" s="4">
        <f t="shared" si="76"/>
        <v>0</v>
      </c>
      <c r="L73" s="4">
        <f t="shared" si="76"/>
        <v>0</v>
      </c>
      <c r="M73" s="4">
        <f t="shared" si="76"/>
        <v>0</v>
      </c>
      <c r="N73" s="4">
        <f t="shared" si="76"/>
        <v>0</v>
      </c>
      <c r="O73" s="4">
        <f t="shared" si="76"/>
        <v>0</v>
      </c>
      <c r="P73" s="4">
        <f t="shared" si="76"/>
        <v>0</v>
      </c>
      <c r="Q73" s="4">
        <f t="shared" si="76"/>
        <v>0</v>
      </c>
      <c r="R73" s="4">
        <f t="shared" si="76"/>
        <v>0</v>
      </c>
      <c r="S73" s="4">
        <f t="shared" si="76"/>
        <v>0</v>
      </c>
      <c r="T73" s="4">
        <f t="shared" si="76"/>
        <v>0</v>
      </c>
      <c r="U73" s="4">
        <f t="shared" si="76"/>
        <v>0</v>
      </c>
      <c r="V73" s="4">
        <f t="shared" si="76"/>
        <v>0</v>
      </c>
      <c r="W73" s="4">
        <f t="shared" si="76"/>
        <v>0</v>
      </c>
      <c r="X73" s="4">
        <f t="shared" si="76"/>
        <v>0</v>
      </c>
      <c r="Y73" s="4">
        <f t="shared" si="76"/>
        <v>0</v>
      </c>
      <c r="Z73" s="4">
        <f t="shared" si="65"/>
        <v>0</v>
      </c>
      <c r="AA73" s="4">
        <f t="shared" si="66"/>
        <v>0</v>
      </c>
      <c r="AB73" s="4">
        <f t="shared" si="67"/>
        <v>0</v>
      </c>
      <c r="AC73" s="4"/>
    </row>
    <row r="74" spans="1:29" x14ac:dyDescent="0.25">
      <c r="A74" s="1">
        <f t="shared" si="59"/>
        <v>11</v>
      </c>
      <c r="B74" s="4">
        <f t="shared" si="60"/>
        <v>0</v>
      </c>
      <c r="C74" s="4">
        <f t="shared" si="61"/>
        <v>0</v>
      </c>
      <c r="D74" s="4">
        <f t="shared" si="62"/>
        <v>0</v>
      </c>
      <c r="E74" s="4">
        <f t="shared" si="63"/>
        <v>0</v>
      </c>
      <c r="F74" s="4">
        <f t="shared" ref="F74:Y74" si="77">ROUND(IF(N15=0,0,$D15/$G15*N15),2)</f>
        <v>0</v>
      </c>
      <c r="G74" s="4">
        <f t="shared" si="77"/>
        <v>0</v>
      </c>
      <c r="H74" s="4">
        <f t="shared" si="77"/>
        <v>0</v>
      </c>
      <c r="I74" s="4">
        <f t="shared" si="77"/>
        <v>0</v>
      </c>
      <c r="J74" s="4">
        <f t="shared" si="77"/>
        <v>0</v>
      </c>
      <c r="K74" s="4">
        <f t="shared" si="77"/>
        <v>0</v>
      </c>
      <c r="L74" s="4">
        <f t="shared" si="77"/>
        <v>0</v>
      </c>
      <c r="M74" s="4">
        <f t="shared" si="77"/>
        <v>0</v>
      </c>
      <c r="N74" s="4">
        <f t="shared" si="77"/>
        <v>0</v>
      </c>
      <c r="O74" s="4">
        <f t="shared" si="77"/>
        <v>0</v>
      </c>
      <c r="P74" s="4">
        <f t="shared" si="77"/>
        <v>0</v>
      </c>
      <c r="Q74" s="4">
        <f t="shared" si="77"/>
        <v>0</v>
      </c>
      <c r="R74" s="4">
        <f t="shared" si="77"/>
        <v>0</v>
      </c>
      <c r="S74" s="4">
        <f t="shared" si="77"/>
        <v>0</v>
      </c>
      <c r="T74" s="4">
        <f t="shared" si="77"/>
        <v>0</v>
      </c>
      <c r="U74" s="4">
        <f t="shared" si="77"/>
        <v>0</v>
      </c>
      <c r="V74" s="4">
        <f t="shared" si="77"/>
        <v>0</v>
      </c>
      <c r="W74" s="4">
        <f t="shared" si="77"/>
        <v>0</v>
      </c>
      <c r="X74" s="4">
        <f t="shared" si="77"/>
        <v>0</v>
      </c>
      <c r="Y74" s="4">
        <f t="shared" si="77"/>
        <v>0</v>
      </c>
      <c r="Z74" s="4">
        <f t="shared" si="65"/>
        <v>0</v>
      </c>
      <c r="AA74" s="4">
        <f t="shared" si="66"/>
        <v>0</v>
      </c>
      <c r="AB74" s="4">
        <f t="shared" si="67"/>
        <v>0</v>
      </c>
      <c r="AC74" s="4"/>
    </row>
    <row r="75" spans="1:29" x14ac:dyDescent="0.25">
      <c r="A75" s="1">
        <f t="shared" si="59"/>
        <v>12</v>
      </c>
      <c r="B75" s="4">
        <f t="shared" si="60"/>
        <v>0</v>
      </c>
      <c r="C75" s="4">
        <f t="shared" si="61"/>
        <v>0</v>
      </c>
      <c r="D75" s="4">
        <f t="shared" si="62"/>
        <v>0</v>
      </c>
      <c r="E75" s="4">
        <f t="shared" si="63"/>
        <v>0</v>
      </c>
      <c r="F75" s="4">
        <f t="shared" ref="F75:Y75" si="78">ROUND(IF(N16=0,0,$D16/$G16*N16),2)</f>
        <v>0</v>
      </c>
      <c r="G75" s="4">
        <f t="shared" si="78"/>
        <v>0</v>
      </c>
      <c r="H75" s="4">
        <f t="shared" si="78"/>
        <v>0</v>
      </c>
      <c r="I75" s="4">
        <f t="shared" si="78"/>
        <v>0</v>
      </c>
      <c r="J75" s="4">
        <f t="shared" si="78"/>
        <v>0</v>
      </c>
      <c r="K75" s="4">
        <f t="shared" si="78"/>
        <v>0</v>
      </c>
      <c r="L75" s="4">
        <f t="shared" si="78"/>
        <v>0</v>
      </c>
      <c r="M75" s="4">
        <f t="shared" si="78"/>
        <v>0</v>
      </c>
      <c r="N75" s="4">
        <f t="shared" si="78"/>
        <v>0</v>
      </c>
      <c r="O75" s="4">
        <f t="shared" si="78"/>
        <v>0</v>
      </c>
      <c r="P75" s="4">
        <f t="shared" si="78"/>
        <v>0</v>
      </c>
      <c r="Q75" s="4">
        <f t="shared" si="78"/>
        <v>0</v>
      </c>
      <c r="R75" s="4">
        <f t="shared" si="78"/>
        <v>0</v>
      </c>
      <c r="S75" s="4">
        <f t="shared" si="78"/>
        <v>0</v>
      </c>
      <c r="T75" s="4">
        <f t="shared" si="78"/>
        <v>0</v>
      </c>
      <c r="U75" s="4">
        <f t="shared" si="78"/>
        <v>0</v>
      </c>
      <c r="V75" s="4">
        <f t="shared" si="78"/>
        <v>0</v>
      </c>
      <c r="W75" s="4">
        <f t="shared" si="78"/>
        <v>0</v>
      </c>
      <c r="X75" s="4">
        <f t="shared" si="78"/>
        <v>0</v>
      </c>
      <c r="Y75" s="4">
        <f t="shared" si="78"/>
        <v>0</v>
      </c>
      <c r="Z75" s="4">
        <f t="shared" si="65"/>
        <v>0</v>
      </c>
      <c r="AA75" s="4">
        <f t="shared" si="66"/>
        <v>0</v>
      </c>
      <c r="AB75" s="4">
        <f t="shared" si="67"/>
        <v>0</v>
      </c>
      <c r="AC75" s="4"/>
    </row>
    <row r="76" spans="1:29" x14ac:dyDescent="0.25">
      <c r="A76" s="1">
        <f t="shared" si="59"/>
        <v>13</v>
      </c>
      <c r="B76" s="4">
        <f t="shared" si="60"/>
        <v>0</v>
      </c>
      <c r="C76" s="4">
        <f t="shared" si="61"/>
        <v>0</v>
      </c>
      <c r="D76" s="4">
        <f t="shared" si="62"/>
        <v>0</v>
      </c>
      <c r="E76" s="4">
        <f t="shared" si="63"/>
        <v>0</v>
      </c>
      <c r="F76" s="4">
        <f t="shared" ref="F76:Y76" si="79">ROUND(IF(N17=0,0,$D17/$G17*N17),2)</f>
        <v>0</v>
      </c>
      <c r="G76" s="4">
        <f t="shared" si="79"/>
        <v>0</v>
      </c>
      <c r="H76" s="4">
        <f t="shared" si="79"/>
        <v>0</v>
      </c>
      <c r="I76" s="4">
        <f t="shared" si="79"/>
        <v>0</v>
      </c>
      <c r="J76" s="4">
        <f t="shared" si="79"/>
        <v>0</v>
      </c>
      <c r="K76" s="4">
        <f t="shared" si="79"/>
        <v>0</v>
      </c>
      <c r="L76" s="4">
        <f t="shared" si="79"/>
        <v>0</v>
      </c>
      <c r="M76" s="4">
        <f t="shared" si="79"/>
        <v>0</v>
      </c>
      <c r="N76" s="4">
        <f t="shared" si="79"/>
        <v>0</v>
      </c>
      <c r="O76" s="4">
        <f t="shared" si="79"/>
        <v>0</v>
      </c>
      <c r="P76" s="4">
        <f t="shared" si="79"/>
        <v>0</v>
      </c>
      <c r="Q76" s="4">
        <f t="shared" si="79"/>
        <v>0</v>
      </c>
      <c r="R76" s="4">
        <f t="shared" si="79"/>
        <v>0</v>
      </c>
      <c r="S76" s="4">
        <f t="shared" si="79"/>
        <v>0</v>
      </c>
      <c r="T76" s="4">
        <f t="shared" si="79"/>
        <v>0</v>
      </c>
      <c r="U76" s="4">
        <f t="shared" si="79"/>
        <v>0</v>
      </c>
      <c r="V76" s="4">
        <f t="shared" si="79"/>
        <v>0</v>
      </c>
      <c r="W76" s="4">
        <f t="shared" si="79"/>
        <v>0</v>
      </c>
      <c r="X76" s="4">
        <f t="shared" si="79"/>
        <v>0</v>
      </c>
      <c r="Y76" s="4">
        <f t="shared" si="79"/>
        <v>0</v>
      </c>
      <c r="Z76" s="4">
        <f t="shared" si="65"/>
        <v>0</v>
      </c>
      <c r="AA76" s="4">
        <f t="shared" si="66"/>
        <v>0</v>
      </c>
      <c r="AB76" s="4">
        <f t="shared" si="67"/>
        <v>0</v>
      </c>
      <c r="AC76" s="4"/>
    </row>
    <row r="77" spans="1:29" x14ac:dyDescent="0.25">
      <c r="A77" s="1">
        <f t="shared" si="59"/>
        <v>14</v>
      </c>
      <c r="B77" s="4">
        <f t="shared" si="60"/>
        <v>0</v>
      </c>
      <c r="C77" s="4">
        <f t="shared" si="61"/>
        <v>0</v>
      </c>
      <c r="D77" s="4">
        <f t="shared" si="62"/>
        <v>0</v>
      </c>
      <c r="E77" s="4">
        <f t="shared" si="63"/>
        <v>0</v>
      </c>
      <c r="F77" s="4">
        <f t="shared" ref="F77:Y77" si="80">ROUND(IF(N18=0,0,$D18/$G18*N18),2)</f>
        <v>0</v>
      </c>
      <c r="G77" s="4">
        <f t="shared" si="80"/>
        <v>0</v>
      </c>
      <c r="H77" s="4">
        <f t="shared" si="80"/>
        <v>0</v>
      </c>
      <c r="I77" s="4">
        <f t="shared" si="80"/>
        <v>0</v>
      </c>
      <c r="J77" s="4">
        <f t="shared" si="80"/>
        <v>0</v>
      </c>
      <c r="K77" s="4">
        <f t="shared" si="80"/>
        <v>0</v>
      </c>
      <c r="L77" s="4">
        <f t="shared" si="80"/>
        <v>0</v>
      </c>
      <c r="M77" s="4">
        <f t="shared" si="80"/>
        <v>0</v>
      </c>
      <c r="N77" s="4">
        <f t="shared" si="80"/>
        <v>0</v>
      </c>
      <c r="O77" s="4">
        <f t="shared" si="80"/>
        <v>0</v>
      </c>
      <c r="P77" s="4">
        <f t="shared" si="80"/>
        <v>0</v>
      </c>
      <c r="Q77" s="4">
        <f t="shared" si="80"/>
        <v>0</v>
      </c>
      <c r="R77" s="4">
        <f t="shared" si="80"/>
        <v>0</v>
      </c>
      <c r="S77" s="4">
        <f t="shared" si="80"/>
        <v>0</v>
      </c>
      <c r="T77" s="4">
        <f t="shared" si="80"/>
        <v>0</v>
      </c>
      <c r="U77" s="4">
        <f t="shared" si="80"/>
        <v>0</v>
      </c>
      <c r="V77" s="4">
        <f t="shared" si="80"/>
        <v>0</v>
      </c>
      <c r="W77" s="4">
        <f t="shared" si="80"/>
        <v>0</v>
      </c>
      <c r="X77" s="4">
        <f t="shared" si="80"/>
        <v>0</v>
      </c>
      <c r="Y77" s="4">
        <f t="shared" si="80"/>
        <v>0</v>
      </c>
      <c r="Z77" s="4">
        <f t="shared" si="65"/>
        <v>0</v>
      </c>
      <c r="AA77" s="4">
        <f t="shared" si="66"/>
        <v>0</v>
      </c>
      <c r="AB77" s="4">
        <f t="shared" si="67"/>
        <v>0</v>
      </c>
      <c r="AC77" s="4"/>
    </row>
    <row r="78" spans="1:29" x14ac:dyDescent="0.25">
      <c r="A78" s="1">
        <f t="shared" si="59"/>
        <v>15</v>
      </c>
      <c r="B78" s="4">
        <f t="shared" si="60"/>
        <v>0</v>
      </c>
      <c r="C78" s="4">
        <f t="shared" si="61"/>
        <v>0</v>
      </c>
      <c r="D78" s="4">
        <f t="shared" si="62"/>
        <v>0</v>
      </c>
      <c r="E78" s="4">
        <f t="shared" si="63"/>
        <v>0</v>
      </c>
      <c r="F78" s="4">
        <f t="shared" ref="F78:Y78" si="81">ROUND(IF(N19=0,0,$D19/$G19*N19),2)</f>
        <v>0</v>
      </c>
      <c r="G78" s="4">
        <f t="shared" si="81"/>
        <v>0</v>
      </c>
      <c r="H78" s="4">
        <f t="shared" si="81"/>
        <v>0</v>
      </c>
      <c r="I78" s="4">
        <f t="shared" si="81"/>
        <v>0</v>
      </c>
      <c r="J78" s="4">
        <f t="shared" si="81"/>
        <v>0</v>
      </c>
      <c r="K78" s="4">
        <f t="shared" si="81"/>
        <v>0</v>
      </c>
      <c r="L78" s="4">
        <f t="shared" si="81"/>
        <v>0</v>
      </c>
      <c r="M78" s="4">
        <f t="shared" si="81"/>
        <v>0</v>
      </c>
      <c r="N78" s="4">
        <f t="shared" si="81"/>
        <v>0</v>
      </c>
      <c r="O78" s="4">
        <f t="shared" si="81"/>
        <v>0</v>
      </c>
      <c r="P78" s="4">
        <f t="shared" si="81"/>
        <v>0</v>
      </c>
      <c r="Q78" s="4">
        <f t="shared" si="81"/>
        <v>0</v>
      </c>
      <c r="R78" s="4">
        <f t="shared" si="81"/>
        <v>0</v>
      </c>
      <c r="S78" s="4">
        <f t="shared" si="81"/>
        <v>0</v>
      </c>
      <c r="T78" s="4">
        <f t="shared" si="81"/>
        <v>0</v>
      </c>
      <c r="U78" s="4">
        <f t="shared" si="81"/>
        <v>0</v>
      </c>
      <c r="V78" s="4">
        <f t="shared" si="81"/>
        <v>0</v>
      </c>
      <c r="W78" s="4">
        <f t="shared" si="81"/>
        <v>0</v>
      </c>
      <c r="X78" s="4">
        <f t="shared" si="81"/>
        <v>0</v>
      </c>
      <c r="Y78" s="4">
        <f t="shared" si="81"/>
        <v>0</v>
      </c>
      <c r="Z78" s="4">
        <f t="shared" si="65"/>
        <v>0</v>
      </c>
      <c r="AA78" s="4">
        <f t="shared" si="66"/>
        <v>0</v>
      </c>
      <c r="AB78" s="4">
        <f t="shared" si="67"/>
        <v>0</v>
      </c>
      <c r="AC78" s="4"/>
    </row>
    <row r="79" spans="1:29" x14ac:dyDescent="0.25">
      <c r="A79" s="1">
        <f t="shared" si="59"/>
        <v>16</v>
      </c>
      <c r="B79" s="4">
        <f t="shared" si="60"/>
        <v>0</v>
      </c>
      <c r="C79" s="4">
        <f t="shared" si="61"/>
        <v>0</v>
      </c>
      <c r="D79" s="4">
        <f t="shared" si="62"/>
        <v>0</v>
      </c>
      <c r="E79" s="4">
        <f t="shared" si="63"/>
        <v>0</v>
      </c>
      <c r="F79" s="4">
        <f t="shared" ref="F79:Y79" si="82">ROUND(IF(N20=0,0,$D20/$G20*N20),2)</f>
        <v>0</v>
      </c>
      <c r="G79" s="4">
        <f t="shared" si="82"/>
        <v>0</v>
      </c>
      <c r="H79" s="4">
        <f t="shared" si="82"/>
        <v>0</v>
      </c>
      <c r="I79" s="4">
        <f t="shared" si="82"/>
        <v>0</v>
      </c>
      <c r="J79" s="4">
        <f t="shared" si="82"/>
        <v>0</v>
      </c>
      <c r="K79" s="4">
        <f t="shared" si="82"/>
        <v>0</v>
      </c>
      <c r="L79" s="4">
        <f t="shared" si="82"/>
        <v>0</v>
      </c>
      <c r="M79" s="4">
        <f t="shared" si="82"/>
        <v>0</v>
      </c>
      <c r="N79" s="4">
        <f t="shared" si="82"/>
        <v>0</v>
      </c>
      <c r="O79" s="4">
        <f t="shared" si="82"/>
        <v>0</v>
      </c>
      <c r="P79" s="4">
        <f t="shared" si="82"/>
        <v>0</v>
      </c>
      <c r="Q79" s="4">
        <f t="shared" si="82"/>
        <v>0</v>
      </c>
      <c r="R79" s="4">
        <f t="shared" si="82"/>
        <v>0</v>
      </c>
      <c r="S79" s="4">
        <f t="shared" si="82"/>
        <v>0</v>
      </c>
      <c r="T79" s="4">
        <f t="shared" si="82"/>
        <v>0</v>
      </c>
      <c r="U79" s="4">
        <f t="shared" si="82"/>
        <v>0</v>
      </c>
      <c r="V79" s="4">
        <f t="shared" si="82"/>
        <v>0</v>
      </c>
      <c r="W79" s="4">
        <f t="shared" si="82"/>
        <v>0</v>
      </c>
      <c r="X79" s="4">
        <f t="shared" si="82"/>
        <v>0</v>
      </c>
      <c r="Y79" s="4">
        <f t="shared" si="82"/>
        <v>0</v>
      </c>
      <c r="Z79" s="4">
        <f t="shared" si="65"/>
        <v>0</v>
      </c>
      <c r="AA79" s="4">
        <f t="shared" si="66"/>
        <v>0</v>
      </c>
      <c r="AB79" s="4">
        <f t="shared" si="67"/>
        <v>0</v>
      </c>
      <c r="AC79" s="4"/>
    </row>
    <row r="80" spans="1:29" x14ac:dyDescent="0.25">
      <c r="A80" s="1">
        <f t="shared" si="59"/>
        <v>17</v>
      </c>
      <c r="B80" s="4">
        <f t="shared" si="60"/>
        <v>0</v>
      </c>
      <c r="C80" s="4">
        <f t="shared" si="61"/>
        <v>0</v>
      </c>
      <c r="D80" s="4">
        <f t="shared" si="62"/>
        <v>0</v>
      </c>
      <c r="E80" s="4">
        <f t="shared" si="63"/>
        <v>0</v>
      </c>
      <c r="F80" s="4">
        <f t="shared" ref="F80:Y80" si="83">ROUND(IF(N21=0,0,$D21/$G21*N21),2)</f>
        <v>0</v>
      </c>
      <c r="G80" s="4">
        <f t="shared" si="83"/>
        <v>0</v>
      </c>
      <c r="H80" s="4">
        <f t="shared" si="83"/>
        <v>0</v>
      </c>
      <c r="I80" s="4">
        <f t="shared" si="83"/>
        <v>0</v>
      </c>
      <c r="J80" s="4">
        <f t="shared" si="83"/>
        <v>0</v>
      </c>
      <c r="K80" s="4">
        <f t="shared" si="83"/>
        <v>0</v>
      </c>
      <c r="L80" s="4">
        <f t="shared" si="83"/>
        <v>0</v>
      </c>
      <c r="M80" s="4">
        <f t="shared" si="83"/>
        <v>0</v>
      </c>
      <c r="N80" s="4">
        <f t="shared" si="83"/>
        <v>0</v>
      </c>
      <c r="O80" s="4">
        <f t="shared" si="83"/>
        <v>0</v>
      </c>
      <c r="P80" s="4">
        <f t="shared" si="83"/>
        <v>0</v>
      </c>
      <c r="Q80" s="4">
        <f t="shared" si="83"/>
        <v>0</v>
      </c>
      <c r="R80" s="4">
        <f t="shared" si="83"/>
        <v>0</v>
      </c>
      <c r="S80" s="4">
        <f t="shared" si="83"/>
        <v>0</v>
      </c>
      <c r="T80" s="4">
        <f t="shared" si="83"/>
        <v>0</v>
      </c>
      <c r="U80" s="4">
        <f t="shared" si="83"/>
        <v>0</v>
      </c>
      <c r="V80" s="4">
        <f t="shared" si="83"/>
        <v>0</v>
      </c>
      <c r="W80" s="4">
        <f t="shared" si="83"/>
        <v>0</v>
      </c>
      <c r="X80" s="4">
        <f t="shared" si="83"/>
        <v>0</v>
      </c>
      <c r="Y80" s="4">
        <f t="shared" si="83"/>
        <v>0</v>
      </c>
      <c r="Z80" s="4">
        <f t="shared" si="65"/>
        <v>0</v>
      </c>
      <c r="AA80" s="4">
        <f t="shared" si="66"/>
        <v>0</v>
      </c>
      <c r="AB80" s="4">
        <f t="shared" si="67"/>
        <v>0</v>
      </c>
      <c r="AC80" s="4"/>
    </row>
    <row r="81" spans="1:29" x14ac:dyDescent="0.25">
      <c r="A81" s="1">
        <f t="shared" si="59"/>
        <v>18</v>
      </c>
      <c r="B81" s="4">
        <f t="shared" si="60"/>
        <v>0</v>
      </c>
      <c r="C81" s="4">
        <f t="shared" si="61"/>
        <v>0</v>
      </c>
      <c r="D81" s="4">
        <f t="shared" si="62"/>
        <v>0</v>
      </c>
      <c r="E81" s="4">
        <f t="shared" si="63"/>
        <v>0</v>
      </c>
      <c r="F81" s="4">
        <f t="shared" ref="F81:Y81" si="84">ROUND(IF(N22=0,0,$D22/$G22*N22),2)</f>
        <v>0</v>
      </c>
      <c r="G81" s="4">
        <f t="shared" si="84"/>
        <v>0</v>
      </c>
      <c r="H81" s="4">
        <f t="shared" si="84"/>
        <v>0</v>
      </c>
      <c r="I81" s="4">
        <f t="shared" si="84"/>
        <v>0</v>
      </c>
      <c r="J81" s="4">
        <f t="shared" si="84"/>
        <v>0</v>
      </c>
      <c r="K81" s="4">
        <f t="shared" si="84"/>
        <v>0</v>
      </c>
      <c r="L81" s="4">
        <f t="shared" si="84"/>
        <v>0</v>
      </c>
      <c r="M81" s="4">
        <f t="shared" si="84"/>
        <v>0</v>
      </c>
      <c r="N81" s="4">
        <f t="shared" si="84"/>
        <v>0</v>
      </c>
      <c r="O81" s="4">
        <f t="shared" si="84"/>
        <v>0</v>
      </c>
      <c r="P81" s="4">
        <f t="shared" si="84"/>
        <v>0</v>
      </c>
      <c r="Q81" s="4">
        <f t="shared" si="84"/>
        <v>0</v>
      </c>
      <c r="R81" s="4">
        <f t="shared" si="84"/>
        <v>0</v>
      </c>
      <c r="S81" s="4">
        <f t="shared" si="84"/>
        <v>0</v>
      </c>
      <c r="T81" s="4">
        <f t="shared" si="84"/>
        <v>0</v>
      </c>
      <c r="U81" s="4">
        <f t="shared" si="84"/>
        <v>0</v>
      </c>
      <c r="V81" s="4">
        <f t="shared" si="84"/>
        <v>0</v>
      </c>
      <c r="W81" s="4">
        <f t="shared" si="84"/>
        <v>0</v>
      </c>
      <c r="X81" s="4">
        <f t="shared" si="84"/>
        <v>0</v>
      </c>
      <c r="Y81" s="4">
        <f t="shared" si="84"/>
        <v>0</v>
      </c>
      <c r="Z81" s="4">
        <f t="shared" si="65"/>
        <v>0</v>
      </c>
      <c r="AA81" s="4">
        <f t="shared" si="66"/>
        <v>0</v>
      </c>
      <c r="AB81" s="4">
        <f t="shared" si="67"/>
        <v>0</v>
      </c>
      <c r="AC81" s="4"/>
    </row>
    <row r="82" spans="1:29" x14ac:dyDescent="0.25">
      <c r="A82" s="1">
        <f t="shared" si="59"/>
        <v>19</v>
      </c>
      <c r="B82" s="4">
        <f t="shared" si="60"/>
        <v>0</v>
      </c>
      <c r="C82" s="4">
        <f t="shared" si="61"/>
        <v>0</v>
      </c>
      <c r="D82" s="4">
        <f t="shared" si="62"/>
        <v>0</v>
      </c>
      <c r="E82" s="4">
        <f t="shared" si="63"/>
        <v>0</v>
      </c>
      <c r="F82" s="4">
        <f t="shared" ref="F82:Y82" si="85">ROUND(IF(N23=0,0,$D23/$G23*N23),2)</f>
        <v>0</v>
      </c>
      <c r="G82" s="4">
        <f t="shared" si="85"/>
        <v>0</v>
      </c>
      <c r="H82" s="4">
        <f t="shared" si="85"/>
        <v>0</v>
      </c>
      <c r="I82" s="4">
        <f t="shared" si="85"/>
        <v>0</v>
      </c>
      <c r="J82" s="4">
        <f t="shared" si="85"/>
        <v>0</v>
      </c>
      <c r="K82" s="4">
        <f t="shared" si="85"/>
        <v>0</v>
      </c>
      <c r="L82" s="4">
        <f t="shared" si="85"/>
        <v>0</v>
      </c>
      <c r="M82" s="4">
        <f t="shared" si="85"/>
        <v>0</v>
      </c>
      <c r="N82" s="4">
        <f t="shared" si="85"/>
        <v>0</v>
      </c>
      <c r="O82" s="4">
        <f t="shared" si="85"/>
        <v>0</v>
      </c>
      <c r="P82" s="4">
        <f t="shared" si="85"/>
        <v>0</v>
      </c>
      <c r="Q82" s="4">
        <f t="shared" si="85"/>
        <v>0</v>
      </c>
      <c r="R82" s="4">
        <f t="shared" si="85"/>
        <v>0</v>
      </c>
      <c r="S82" s="4">
        <f t="shared" si="85"/>
        <v>0</v>
      </c>
      <c r="T82" s="4">
        <f t="shared" si="85"/>
        <v>0</v>
      </c>
      <c r="U82" s="4">
        <f t="shared" si="85"/>
        <v>0</v>
      </c>
      <c r="V82" s="4">
        <f t="shared" si="85"/>
        <v>0</v>
      </c>
      <c r="W82" s="4">
        <f t="shared" si="85"/>
        <v>0</v>
      </c>
      <c r="X82" s="4">
        <f t="shared" si="85"/>
        <v>0</v>
      </c>
      <c r="Y82" s="4">
        <f t="shared" si="85"/>
        <v>0</v>
      </c>
      <c r="Z82" s="4">
        <f t="shared" si="65"/>
        <v>0</v>
      </c>
      <c r="AA82" s="4">
        <f t="shared" si="66"/>
        <v>0</v>
      </c>
      <c r="AB82" s="4">
        <f t="shared" si="67"/>
        <v>0</v>
      </c>
      <c r="AC82" s="4"/>
    </row>
    <row r="83" spans="1:29" x14ac:dyDescent="0.25">
      <c r="A83" s="1">
        <f t="shared" si="59"/>
        <v>20</v>
      </c>
      <c r="B83" s="4">
        <f t="shared" si="60"/>
        <v>0</v>
      </c>
      <c r="C83" s="4">
        <f t="shared" si="61"/>
        <v>0</v>
      </c>
      <c r="D83" s="4">
        <f t="shared" si="62"/>
        <v>0</v>
      </c>
      <c r="E83" s="4">
        <f t="shared" si="63"/>
        <v>0</v>
      </c>
      <c r="F83" s="4">
        <f t="shared" ref="F83:Y83" si="86">ROUND(IF(N24=0,0,$D24/$G24*N24),2)</f>
        <v>0</v>
      </c>
      <c r="G83" s="4">
        <f t="shared" si="86"/>
        <v>0</v>
      </c>
      <c r="H83" s="4">
        <f t="shared" si="86"/>
        <v>0</v>
      </c>
      <c r="I83" s="4">
        <f t="shared" si="86"/>
        <v>0</v>
      </c>
      <c r="J83" s="4">
        <f t="shared" si="86"/>
        <v>0</v>
      </c>
      <c r="K83" s="4">
        <f t="shared" si="86"/>
        <v>0</v>
      </c>
      <c r="L83" s="4">
        <f t="shared" si="86"/>
        <v>0</v>
      </c>
      <c r="M83" s="4">
        <f t="shared" si="86"/>
        <v>0</v>
      </c>
      <c r="N83" s="4">
        <f t="shared" si="86"/>
        <v>0</v>
      </c>
      <c r="O83" s="4">
        <f t="shared" si="86"/>
        <v>0</v>
      </c>
      <c r="P83" s="4">
        <f t="shared" si="86"/>
        <v>0</v>
      </c>
      <c r="Q83" s="4">
        <f t="shared" si="86"/>
        <v>0</v>
      </c>
      <c r="R83" s="4">
        <f t="shared" si="86"/>
        <v>0</v>
      </c>
      <c r="S83" s="4">
        <f t="shared" si="86"/>
        <v>0</v>
      </c>
      <c r="T83" s="4">
        <f t="shared" si="86"/>
        <v>0</v>
      </c>
      <c r="U83" s="4">
        <f t="shared" si="86"/>
        <v>0</v>
      </c>
      <c r="V83" s="4">
        <f t="shared" si="86"/>
        <v>0</v>
      </c>
      <c r="W83" s="4">
        <f t="shared" si="86"/>
        <v>0</v>
      </c>
      <c r="X83" s="4">
        <f t="shared" si="86"/>
        <v>0</v>
      </c>
      <c r="Y83" s="4">
        <f t="shared" si="86"/>
        <v>0</v>
      </c>
      <c r="Z83" s="4">
        <f t="shared" si="65"/>
        <v>0</v>
      </c>
      <c r="AA83" s="4">
        <f t="shared" si="66"/>
        <v>0</v>
      </c>
      <c r="AB83" s="4">
        <f t="shared" si="67"/>
        <v>0</v>
      </c>
      <c r="AC83" s="4"/>
    </row>
    <row r="84" spans="1:29" x14ac:dyDescent="0.25">
      <c r="A84" s="1">
        <f t="shared" si="59"/>
        <v>21</v>
      </c>
      <c r="B84" s="4">
        <f t="shared" si="60"/>
        <v>0</v>
      </c>
      <c r="C84" s="4">
        <f t="shared" si="61"/>
        <v>0</v>
      </c>
      <c r="D84" s="4">
        <f t="shared" si="62"/>
        <v>0</v>
      </c>
      <c r="E84" s="4">
        <f t="shared" si="63"/>
        <v>0</v>
      </c>
      <c r="F84" s="4">
        <f t="shared" ref="F84:Y84" si="87">ROUND(IF(N25=0,0,$D25/$G25*N25),2)</f>
        <v>0</v>
      </c>
      <c r="G84" s="4">
        <f t="shared" si="87"/>
        <v>0</v>
      </c>
      <c r="H84" s="4">
        <f t="shared" si="87"/>
        <v>0</v>
      </c>
      <c r="I84" s="4">
        <f t="shared" si="87"/>
        <v>0</v>
      </c>
      <c r="J84" s="4">
        <f t="shared" si="87"/>
        <v>0</v>
      </c>
      <c r="K84" s="4">
        <f t="shared" si="87"/>
        <v>0</v>
      </c>
      <c r="L84" s="4">
        <f t="shared" si="87"/>
        <v>0</v>
      </c>
      <c r="M84" s="4">
        <f t="shared" si="87"/>
        <v>0</v>
      </c>
      <c r="N84" s="4">
        <f t="shared" si="87"/>
        <v>0</v>
      </c>
      <c r="O84" s="4">
        <f t="shared" si="87"/>
        <v>0</v>
      </c>
      <c r="P84" s="4">
        <f t="shared" si="87"/>
        <v>0</v>
      </c>
      <c r="Q84" s="4">
        <f t="shared" si="87"/>
        <v>0</v>
      </c>
      <c r="R84" s="4">
        <f t="shared" si="87"/>
        <v>0</v>
      </c>
      <c r="S84" s="4">
        <f t="shared" si="87"/>
        <v>0</v>
      </c>
      <c r="T84" s="4">
        <f t="shared" si="87"/>
        <v>0</v>
      </c>
      <c r="U84" s="4">
        <f t="shared" si="87"/>
        <v>0</v>
      </c>
      <c r="V84" s="4">
        <f t="shared" si="87"/>
        <v>0</v>
      </c>
      <c r="W84" s="4">
        <f t="shared" si="87"/>
        <v>0</v>
      </c>
      <c r="X84" s="4">
        <f t="shared" si="87"/>
        <v>0</v>
      </c>
      <c r="Y84" s="4">
        <f t="shared" si="87"/>
        <v>0</v>
      </c>
      <c r="Z84" s="4">
        <f t="shared" si="65"/>
        <v>0</v>
      </c>
      <c r="AA84" s="4">
        <f t="shared" si="66"/>
        <v>0</v>
      </c>
      <c r="AB84" s="4">
        <f t="shared" si="67"/>
        <v>0</v>
      </c>
      <c r="AC84" s="4"/>
    </row>
    <row r="85" spans="1:29" x14ac:dyDescent="0.25">
      <c r="A85" s="1">
        <f t="shared" si="59"/>
        <v>22</v>
      </c>
      <c r="B85" s="4">
        <f t="shared" si="60"/>
        <v>0</v>
      </c>
      <c r="C85" s="4">
        <f t="shared" si="61"/>
        <v>0</v>
      </c>
      <c r="D85" s="4">
        <f t="shared" si="62"/>
        <v>0</v>
      </c>
      <c r="E85" s="4">
        <f t="shared" si="63"/>
        <v>0</v>
      </c>
      <c r="F85" s="4">
        <f t="shared" ref="F85:Y85" si="88">ROUND(IF(N26=0,0,$D26/$G26*N26),2)</f>
        <v>0</v>
      </c>
      <c r="G85" s="4">
        <f t="shared" si="88"/>
        <v>0</v>
      </c>
      <c r="H85" s="4">
        <f t="shared" si="88"/>
        <v>0</v>
      </c>
      <c r="I85" s="4">
        <f t="shared" si="88"/>
        <v>0</v>
      </c>
      <c r="J85" s="4">
        <f t="shared" si="88"/>
        <v>0</v>
      </c>
      <c r="K85" s="4">
        <f t="shared" si="88"/>
        <v>0</v>
      </c>
      <c r="L85" s="4">
        <f t="shared" si="88"/>
        <v>0</v>
      </c>
      <c r="M85" s="4">
        <f t="shared" si="88"/>
        <v>0</v>
      </c>
      <c r="N85" s="4">
        <f t="shared" si="88"/>
        <v>0</v>
      </c>
      <c r="O85" s="4">
        <f t="shared" si="88"/>
        <v>0</v>
      </c>
      <c r="P85" s="4">
        <f t="shared" si="88"/>
        <v>0</v>
      </c>
      <c r="Q85" s="4">
        <f t="shared" si="88"/>
        <v>0</v>
      </c>
      <c r="R85" s="4">
        <f t="shared" si="88"/>
        <v>0</v>
      </c>
      <c r="S85" s="4">
        <f t="shared" si="88"/>
        <v>0</v>
      </c>
      <c r="T85" s="4">
        <f t="shared" si="88"/>
        <v>0</v>
      </c>
      <c r="U85" s="4">
        <f t="shared" si="88"/>
        <v>0</v>
      </c>
      <c r="V85" s="4">
        <f t="shared" si="88"/>
        <v>0</v>
      </c>
      <c r="W85" s="4">
        <f t="shared" si="88"/>
        <v>0</v>
      </c>
      <c r="X85" s="4">
        <f t="shared" si="88"/>
        <v>0</v>
      </c>
      <c r="Y85" s="4">
        <f t="shared" si="88"/>
        <v>0</v>
      </c>
      <c r="Z85" s="4">
        <f t="shared" si="65"/>
        <v>0</v>
      </c>
      <c r="AA85" s="4">
        <f t="shared" si="66"/>
        <v>0</v>
      </c>
      <c r="AB85" s="4">
        <f t="shared" si="67"/>
        <v>0</v>
      </c>
      <c r="AC85" s="4"/>
    </row>
    <row r="86" spans="1:29" x14ac:dyDescent="0.25">
      <c r="A86" s="1">
        <f t="shared" si="59"/>
        <v>23</v>
      </c>
      <c r="B86" s="4">
        <f t="shared" si="60"/>
        <v>0</v>
      </c>
      <c r="C86" s="4">
        <f t="shared" si="61"/>
        <v>0</v>
      </c>
      <c r="D86" s="4">
        <f t="shared" si="62"/>
        <v>0</v>
      </c>
      <c r="E86" s="4">
        <f t="shared" si="63"/>
        <v>0</v>
      </c>
      <c r="F86" s="4">
        <f t="shared" ref="F86:Y86" si="89">ROUND(IF(N27=0,0,$D27/$G27*N27),2)</f>
        <v>0</v>
      </c>
      <c r="G86" s="4">
        <f t="shared" si="89"/>
        <v>0</v>
      </c>
      <c r="H86" s="4">
        <f t="shared" si="89"/>
        <v>0</v>
      </c>
      <c r="I86" s="4">
        <f t="shared" si="89"/>
        <v>0</v>
      </c>
      <c r="J86" s="4">
        <f t="shared" si="89"/>
        <v>0</v>
      </c>
      <c r="K86" s="4">
        <f t="shared" si="89"/>
        <v>0</v>
      </c>
      <c r="L86" s="4">
        <f t="shared" si="89"/>
        <v>0</v>
      </c>
      <c r="M86" s="4">
        <f t="shared" si="89"/>
        <v>0</v>
      </c>
      <c r="N86" s="4">
        <f t="shared" si="89"/>
        <v>0</v>
      </c>
      <c r="O86" s="4">
        <f t="shared" si="89"/>
        <v>0</v>
      </c>
      <c r="P86" s="4">
        <f t="shared" si="89"/>
        <v>0</v>
      </c>
      <c r="Q86" s="4">
        <f t="shared" si="89"/>
        <v>0</v>
      </c>
      <c r="R86" s="4">
        <f t="shared" si="89"/>
        <v>0</v>
      </c>
      <c r="S86" s="4">
        <f t="shared" si="89"/>
        <v>0</v>
      </c>
      <c r="T86" s="4">
        <f t="shared" si="89"/>
        <v>0</v>
      </c>
      <c r="U86" s="4">
        <f t="shared" si="89"/>
        <v>0</v>
      </c>
      <c r="V86" s="4">
        <f t="shared" si="89"/>
        <v>0</v>
      </c>
      <c r="W86" s="4">
        <f t="shared" si="89"/>
        <v>0</v>
      </c>
      <c r="X86" s="4">
        <f t="shared" si="89"/>
        <v>0</v>
      </c>
      <c r="Y86" s="4">
        <f t="shared" si="89"/>
        <v>0</v>
      </c>
      <c r="Z86" s="4">
        <f t="shared" si="65"/>
        <v>0</v>
      </c>
      <c r="AA86" s="4">
        <f t="shared" si="66"/>
        <v>0</v>
      </c>
      <c r="AB86" s="4">
        <f t="shared" si="67"/>
        <v>0</v>
      </c>
      <c r="AC86" s="4"/>
    </row>
    <row r="87" spans="1:29" x14ac:dyDescent="0.25">
      <c r="A87" s="1">
        <f t="shared" si="59"/>
        <v>24</v>
      </c>
      <c r="B87" s="4">
        <f t="shared" si="60"/>
        <v>0</v>
      </c>
      <c r="C87" s="4">
        <f t="shared" si="61"/>
        <v>0</v>
      </c>
      <c r="D87" s="4">
        <f t="shared" si="62"/>
        <v>0</v>
      </c>
      <c r="E87" s="4">
        <f t="shared" si="63"/>
        <v>0</v>
      </c>
      <c r="F87" s="4">
        <f t="shared" ref="F87:Y87" si="90">ROUND(IF(N28=0,0,$D28/$G28*N28),2)</f>
        <v>0</v>
      </c>
      <c r="G87" s="4">
        <f t="shared" si="90"/>
        <v>0</v>
      </c>
      <c r="H87" s="4">
        <f t="shared" si="90"/>
        <v>0</v>
      </c>
      <c r="I87" s="4">
        <f t="shared" si="90"/>
        <v>0</v>
      </c>
      <c r="J87" s="4">
        <f t="shared" si="90"/>
        <v>0</v>
      </c>
      <c r="K87" s="4">
        <f t="shared" si="90"/>
        <v>0</v>
      </c>
      <c r="L87" s="4">
        <f t="shared" si="90"/>
        <v>0</v>
      </c>
      <c r="M87" s="4">
        <f t="shared" si="90"/>
        <v>0</v>
      </c>
      <c r="N87" s="4">
        <f t="shared" si="90"/>
        <v>0</v>
      </c>
      <c r="O87" s="4">
        <f t="shared" si="90"/>
        <v>0</v>
      </c>
      <c r="P87" s="4">
        <f t="shared" si="90"/>
        <v>0</v>
      </c>
      <c r="Q87" s="4">
        <f t="shared" si="90"/>
        <v>0</v>
      </c>
      <c r="R87" s="4">
        <f t="shared" si="90"/>
        <v>0</v>
      </c>
      <c r="S87" s="4">
        <f t="shared" si="90"/>
        <v>0</v>
      </c>
      <c r="T87" s="4">
        <f t="shared" si="90"/>
        <v>0</v>
      </c>
      <c r="U87" s="4">
        <f t="shared" si="90"/>
        <v>0</v>
      </c>
      <c r="V87" s="4">
        <f t="shared" si="90"/>
        <v>0</v>
      </c>
      <c r="W87" s="4">
        <f t="shared" si="90"/>
        <v>0</v>
      </c>
      <c r="X87" s="4">
        <f t="shared" si="90"/>
        <v>0</v>
      </c>
      <c r="Y87" s="4">
        <f t="shared" si="90"/>
        <v>0</v>
      </c>
      <c r="Z87" s="4">
        <f t="shared" si="65"/>
        <v>0</v>
      </c>
      <c r="AA87" s="4">
        <f t="shared" si="66"/>
        <v>0</v>
      </c>
      <c r="AB87" s="4">
        <f t="shared" si="67"/>
        <v>0</v>
      </c>
      <c r="AC87" s="4"/>
    </row>
    <row r="88" spans="1:29" x14ac:dyDescent="0.25">
      <c r="A88" s="1">
        <f t="shared" si="59"/>
        <v>25</v>
      </c>
      <c r="B88" s="4">
        <f t="shared" si="60"/>
        <v>0</v>
      </c>
      <c r="C88" s="4">
        <f t="shared" si="61"/>
        <v>0</v>
      </c>
      <c r="D88" s="4">
        <f t="shared" si="62"/>
        <v>0</v>
      </c>
      <c r="E88" s="4">
        <f t="shared" si="63"/>
        <v>0</v>
      </c>
      <c r="F88" s="4">
        <f t="shared" ref="F88:Y88" si="91">ROUND(IF(N29=0,0,$D29/$G29*N29),2)</f>
        <v>0</v>
      </c>
      <c r="G88" s="4">
        <f t="shared" si="91"/>
        <v>0</v>
      </c>
      <c r="H88" s="4">
        <f t="shared" si="91"/>
        <v>0</v>
      </c>
      <c r="I88" s="4">
        <f t="shared" si="91"/>
        <v>0</v>
      </c>
      <c r="J88" s="4">
        <f t="shared" si="91"/>
        <v>0</v>
      </c>
      <c r="K88" s="4">
        <f t="shared" si="91"/>
        <v>0</v>
      </c>
      <c r="L88" s="4">
        <f t="shared" si="91"/>
        <v>0</v>
      </c>
      <c r="M88" s="4">
        <f t="shared" si="91"/>
        <v>0</v>
      </c>
      <c r="N88" s="4">
        <f t="shared" si="91"/>
        <v>0</v>
      </c>
      <c r="O88" s="4">
        <f t="shared" si="91"/>
        <v>0</v>
      </c>
      <c r="P88" s="4">
        <f t="shared" si="91"/>
        <v>0</v>
      </c>
      <c r="Q88" s="4">
        <f t="shared" si="91"/>
        <v>0</v>
      </c>
      <c r="R88" s="4">
        <f t="shared" si="91"/>
        <v>0</v>
      </c>
      <c r="S88" s="4">
        <f t="shared" si="91"/>
        <v>0</v>
      </c>
      <c r="T88" s="4">
        <f t="shared" si="91"/>
        <v>0</v>
      </c>
      <c r="U88" s="4">
        <f t="shared" si="91"/>
        <v>0</v>
      </c>
      <c r="V88" s="4">
        <f t="shared" si="91"/>
        <v>0</v>
      </c>
      <c r="W88" s="4">
        <f t="shared" si="91"/>
        <v>0</v>
      </c>
      <c r="X88" s="4">
        <f t="shared" si="91"/>
        <v>0</v>
      </c>
      <c r="Y88" s="4">
        <f t="shared" si="91"/>
        <v>0</v>
      </c>
      <c r="Z88" s="4">
        <f t="shared" si="65"/>
        <v>0</v>
      </c>
      <c r="AA88" s="4">
        <f t="shared" si="66"/>
        <v>0</v>
      </c>
      <c r="AB88" s="4">
        <f t="shared" si="67"/>
        <v>0</v>
      </c>
      <c r="AC88" s="4"/>
    </row>
    <row r="89" spans="1:29" x14ac:dyDescent="0.25">
      <c r="A89" s="1">
        <f t="shared" si="59"/>
        <v>26</v>
      </c>
      <c r="B89" s="4">
        <f t="shared" si="60"/>
        <v>0</v>
      </c>
      <c r="C89" s="4">
        <f t="shared" si="61"/>
        <v>0</v>
      </c>
      <c r="D89" s="4">
        <f t="shared" si="62"/>
        <v>0</v>
      </c>
      <c r="E89" s="4">
        <f t="shared" si="63"/>
        <v>0</v>
      </c>
      <c r="F89" s="4">
        <f t="shared" ref="F89:Y89" si="92">ROUND(IF(N30=0,0,$D30/$G30*N30),2)</f>
        <v>0</v>
      </c>
      <c r="G89" s="4">
        <f t="shared" si="92"/>
        <v>0</v>
      </c>
      <c r="H89" s="4">
        <f t="shared" si="92"/>
        <v>0</v>
      </c>
      <c r="I89" s="4">
        <f t="shared" si="92"/>
        <v>0</v>
      </c>
      <c r="J89" s="4">
        <f t="shared" si="92"/>
        <v>0</v>
      </c>
      <c r="K89" s="4">
        <f t="shared" si="92"/>
        <v>0</v>
      </c>
      <c r="L89" s="4">
        <f t="shared" si="92"/>
        <v>0</v>
      </c>
      <c r="M89" s="4">
        <f t="shared" si="92"/>
        <v>0</v>
      </c>
      <c r="N89" s="4">
        <f t="shared" si="92"/>
        <v>0</v>
      </c>
      <c r="O89" s="4">
        <f t="shared" si="92"/>
        <v>0</v>
      </c>
      <c r="P89" s="4">
        <f t="shared" si="92"/>
        <v>0</v>
      </c>
      <c r="Q89" s="4">
        <f t="shared" si="92"/>
        <v>0</v>
      </c>
      <c r="R89" s="4">
        <f t="shared" si="92"/>
        <v>0</v>
      </c>
      <c r="S89" s="4">
        <f t="shared" si="92"/>
        <v>0</v>
      </c>
      <c r="T89" s="4">
        <f t="shared" si="92"/>
        <v>0</v>
      </c>
      <c r="U89" s="4">
        <f t="shared" si="92"/>
        <v>0</v>
      </c>
      <c r="V89" s="4">
        <f t="shared" si="92"/>
        <v>0</v>
      </c>
      <c r="W89" s="4">
        <f t="shared" si="92"/>
        <v>0</v>
      </c>
      <c r="X89" s="4">
        <f t="shared" si="92"/>
        <v>0</v>
      </c>
      <c r="Y89" s="4">
        <f t="shared" si="92"/>
        <v>0</v>
      </c>
      <c r="Z89" s="4">
        <f t="shared" si="65"/>
        <v>0</v>
      </c>
      <c r="AA89" s="4">
        <f t="shared" si="66"/>
        <v>0</v>
      </c>
      <c r="AB89" s="4">
        <f t="shared" si="67"/>
        <v>0</v>
      </c>
      <c r="AC89" s="4"/>
    </row>
    <row r="90" spans="1:29" x14ac:dyDescent="0.25">
      <c r="A90" s="1">
        <f t="shared" si="59"/>
        <v>27</v>
      </c>
      <c r="B90" s="4">
        <f t="shared" si="60"/>
        <v>0</v>
      </c>
      <c r="C90" s="4">
        <f t="shared" si="61"/>
        <v>0</v>
      </c>
      <c r="D90" s="4">
        <f t="shared" si="62"/>
        <v>0</v>
      </c>
      <c r="E90" s="4">
        <f t="shared" si="63"/>
        <v>0</v>
      </c>
      <c r="F90" s="4">
        <f t="shared" ref="F90:Y90" si="93">ROUND(IF(N31=0,0,$D31/$G31*N31),2)</f>
        <v>0</v>
      </c>
      <c r="G90" s="4">
        <f t="shared" si="93"/>
        <v>0</v>
      </c>
      <c r="H90" s="4">
        <f t="shared" si="93"/>
        <v>0</v>
      </c>
      <c r="I90" s="4">
        <f t="shared" si="93"/>
        <v>0</v>
      </c>
      <c r="J90" s="4">
        <f t="shared" si="93"/>
        <v>0</v>
      </c>
      <c r="K90" s="4">
        <f t="shared" si="93"/>
        <v>0</v>
      </c>
      <c r="L90" s="4">
        <f t="shared" si="93"/>
        <v>0</v>
      </c>
      <c r="M90" s="4">
        <f t="shared" si="93"/>
        <v>0</v>
      </c>
      <c r="N90" s="4">
        <f t="shared" si="93"/>
        <v>0</v>
      </c>
      <c r="O90" s="4">
        <f t="shared" si="93"/>
        <v>0</v>
      </c>
      <c r="P90" s="4">
        <f t="shared" si="93"/>
        <v>0</v>
      </c>
      <c r="Q90" s="4">
        <f t="shared" si="93"/>
        <v>0</v>
      </c>
      <c r="R90" s="4">
        <f t="shared" si="93"/>
        <v>0</v>
      </c>
      <c r="S90" s="4">
        <f t="shared" si="93"/>
        <v>0</v>
      </c>
      <c r="T90" s="4">
        <f t="shared" si="93"/>
        <v>0</v>
      </c>
      <c r="U90" s="4">
        <f t="shared" si="93"/>
        <v>0</v>
      </c>
      <c r="V90" s="4">
        <f t="shared" si="93"/>
        <v>0</v>
      </c>
      <c r="W90" s="4">
        <f t="shared" si="93"/>
        <v>0</v>
      </c>
      <c r="X90" s="4">
        <f t="shared" si="93"/>
        <v>0</v>
      </c>
      <c r="Y90" s="4">
        <f t="shared" si="93"/>
        <v>0</v>
      </c>
      <c r="Z90" s="4">
        <f t="shared" si="65"/>
        <v>0</v>
      </c>
      <c r="AA90" s="4">
        <f t="shared" si="66"/>
        <v>0</v>
      </c>
      <c r="AB90" s="4">
        <f t="shared" si="67"/>
        <v>0</v>
      </c>
      <c r="AC90" s="4"/>
    </row>
    <row r="91" spans="1:29" x14ac:dyDescent="0.25">
      <c r="A91" s="1">
        <f t="shared" si="59"/>
        <v>28</v>
      </c>
      <c r="B91" s="4">
        <f t="shared" si="60"/>
        <v>0</v>
      </c>
      <c r="C91" s="4">
        <f t="shared" si="61"/>
        <v>0</v>
      </c>
      <c r="D91" s="4">
        <f t="shared" si="62"/>
        <v>0</v>
      </c>
      <c r="E91" s="4">
        <f t="shared" si="63"/>
        <v>0</v>
      </c>
      <c r="F91" s="4">
        <f t="shared" ref="F91:Y91" si="94">ROUND(IF(N32=0,0,$D32/$G32*N32),2)</f>
        <v>0</v>
      </c>
      <c r="G91" s="4">
        <f t="shared" si="94"/>
        <v>0</v>
      </c>
      <c r="H91" s="4">
        <f t="shared" si="94"/>
        <v>0</v>
      </c>
      <c r="I91" s="4">
        <f t="shared" si="94"/>
        <v>0</v>
      </c>
      <c r="J91" s="4">
        <f t="shared" si="94"/>
        <v>0</v>
      </c>
      <c r="K91" s="4">
        <f t="shared" si="94"/>
        <v>0</v>
      </c>
      <c r="L91" s="4">
        <f t="shared" si="94"/>
        <v>0</v>
      </c>
      <c r="M91" s="4">
        <f t="shared" si="94"/>
        <v>0</v>
      </c>
      <c r="N91" s="4">
        <f t="shared" si="94"/>
        <v>0</v>
      </c>
      <c r="O91" s="4">
        <f t="shared" si="94"/>
        <v>0</v>
      </c>
      <c r="P91" s="4">
        <f t="shared" si="94"/>
        <v>0</v>
      </c>
      <c r="Q91" s="4">
        <f t="shared" si="94"/>
        <v>0</v>
      </c>
      <c r="R91" s="4">
        <f t="shared" si="94"/>
        <v>0</v>
      </c>
      <c r="S91" s="4">
        <f t="shared" si="94"/>
        <v>0</v>
      </c>
      <c r="T91" s="4">
        <f t="shared" si="94"/>
        <v>0</v>
      </c>
      <c r="U91" s="4">
        <f t="shared" si="94"/>
        <v>0</v>
      </c>
      <c r="V91" s="4">
        <f t="shared" si="94"/>
        <v>0</v>
      </c>
      <c r="W91" s="4">
        <f t="shared" si="94"/>
        <v>0</v>
      </c>
      <c r="X91" s="4">
        <f t="shared" si="94"/>
        <v>0</v>
      </c>
      <c r="Y91" s="4">
        <f t="shared" si="94"/>
        <v>0</v>
      </c>
      <c r="Z91" s="4">
        <f t="shared" si="65"/>
        <v>0</v>
      </c>
      <c r="AA91" s="4">
        <f t="shared" si="66"/>
        <v>0</v>
      </c>
      <c r="AB91" s="4">
        <f t="shared" si="67"/>
        <v>0</v>
      </c>
      <c r="AC91" s="4"/>
    </row>
    <row r="92" spans="1:29" x14ac:dyDescent="0.25">
      <c r="A92" s="1">
        <f t="shared" si="59"/>
        <v>29</v>
      </c>
      <c r="B92" s="4">
        <f t="shared" si="60"/>
        <v>0</v>
      </c>
      <c r="C92" s="4">
        <f t="shared" si="61"/>
        <v>0</v>
      </c>
      <c r="D92" s="4">
        <f t="shared" si="62"/>
        <v>0</v>
      </c>
      <c r="E92" s="4">
        <f t="shared" si="63"/>
        <v>0</v>
      </c>
      <c r="F92" s="4">
        <f t="shared" ref="F92:Y92" si="95">ROUND(IF(N33=0,0,$D33/$G33*N33),2)</f>
        <v>0</v>
      </c>
      <c r="G92" s="4">
        <f t="shared" si="95"/>
        <v>0</v>
      </c>
      <c r="H92" s="4">
        <f t="shared" si="95"/>
        <v>0</v>
      </c>
      <c r="I92" s="4">
        <f t="shared" si="95"/>
        <v>0</v>
      </c>
      <c r="J92" s="4">
        <f t="shared" si="95"/>
        <v>0</v>
      </c>
      <c r="K92" s="4">
        <f t="shared" si="95"/>
        <v>0</v>
      </c>
      <c r="L92" s="4">
        <f t="shared" si="95"/>
        <v>0</v>
      </c>
      <c r="M92" s="4">
        <f t="shared" si="95"/>
        <v>0</v>
      </c>
      <c r="N92" s="4">
        <f t="shared" si="95"/>
        <v>0</v>
      </c>
      <c r="O92" s="4">
        <f t="shared" si="95"/>
        <v>0</v>
      </c>
      <c r="P92" s="4">
        <f t="shared" si="95"/>
        <v>0</v>
      </c>
      <c r="Q92" s="4">
        <f t="shared" si="95"/>
        <v>0</v>
      </c>
      <c r="R92" s="4">
        <f t="shared" si="95"/>
        <v>0</v>
      </c>
      <c r="S92" s="4">
        <f t="shared" si="95"/>
        <v>0</v>
      </c>
      <c r="T92" s="4">
        <f t="shared" si="95"/>
        <v>0</v>
      </c>
      <c r="U92" s="4">
        <f t="shared" si="95"/>
        <v>0</v>
      </c>
      <c r="V92" s="4">
        <f t="shared" si="95"/>
        <v>0</v>
      </c>
      <c r="W92" s="4">
        <f t="shared" si="95"/>
        <v>0</v>
      </c>
      <c r="X92" s="4">
        <f t="shared" si="95"/>
        <v>0</v>
      </c>
      <c r="Y92" s="4">
        <f t="shared" si="95"/>
        <v>0</v>
      </c>
      <c r="Z92" s="4">
        <f t="shared" si="65"/>
        <v>0</v>
      </c>
      <c r="AA92" s="4">
        <f t="shared" si="66"/>
        <v>0</v>
      </c>
      <c r="AB92" s="4"/>
      <c r="AC92" s="4">
        <f t="shared" ref="AC92:AC116" si="96">AA92-Z92</f>
        <v>0</v>
      </c>
    </row>
    <row r="93" spans="1:29" x14ac:dyDescent="0.25">
      <c r="A93" s="1">
        <f t="shared" si="59"/>
        <v>30</v>
      </c>
      <c r="B93" s="4">
        <f t="shared" si="60"/>
        <v>0</v>
      </c>
      <c r="C93" s="4">
        <f t="shared" si="61"/>
        <v>0</v>
      </c>
      <c r="D93" s="4">
        <f t="shared" si="62"/>
        <v>0</v>
      </c>
      <c r="E93" s="4">
        <f t="shared" si="63"/>
        <v>0</v>
      </c>
      <c r="F93" s="4">
        <f t="shared" ref="F93:Y93" si="97">ROUND(IF(N34=0,0,$D34/$G34*N34),2)</f>
        <v>0</v>
      </c>
      <c r="G93" s="4">
        <f t="shared" si="97"/>
        <v>0</v>
      </c>
      <c r="H93" s="4">
        <f t="shared" si="97"/>
        <v>0</v>
      </c>
      <c r="I93" s="4">
        <f t="shared" si="97"/>
        <v>0</v>
      </c>
      <c r="J93" s="4">
        <f t="shared" si="97"/>
        <v>0</v>
      </c>
      <c r="K93" s="4">
        <f t="shared" si="97"/>
        <v>0</v>
      </c>
      <c r="L93" s="4">
        <f t="shared" si="97"/>
        <v>0</v>
      </c>
      <c r="M93" s="4">
        <f t="shared" si="97"/>
        <v>0</v>
      </c>
      <c r="N93" s="4">
        <f t="shared" si="97"/>
        <v>0</v>
      </c>
      <c r="O93" s="4">
        <f t="shared" si="97"/>
        <v>0</v>
      </c>
      <c r="P93" s="4">
        <f t="shared" si="97"/>
        <v>0</v>
      </c>
      <c r="Q93" s="4">
        <f t="shared" si="97"/>
        <v>0</v>
      </c>
      <c r="R93" s="4">
        <f t="shared" si="97"/>
        <v>0</v>
      </c>
      <c r="S93" s="4">
        <f t="shared" si="97"/>
        <v>0</v>
      </c>
      <c r="T93" s="4">
        <f t="shared" si="97"/>
        <v>0</v>
      </c>
      <c r="U93" s="4">
        <f t="shared" si="97"/>
        <v>0</v>
      </c>
      <c r="V93" s="4">
        <f t="shared" si="97"/>
        <v>0</v>
      </c>
      <c r="W93" s="4">
        <f t="shared" si="97"/>
        <v>0</v>
      </c>
      <c r="X93" s="4">
        <f t="shared" si="97"/>
        <v>0</v>
      </c>
      <c r="Y93" s="4">
        <f t="shared" si="97"/>
        <v>0</v>
      </c>
      <c r="Z93" s="4">
        <f t="shared" si="65"/>
        <v>0</v>
      </c>
      <c r="AA93" s="4">
        <f t="shared" si="66"/>
        <v>0</v>
      </c>
      <c r="AB93" s="4"/>
      <c r="AC93" s="4">
        <f t="shared" si="96"/>
        <v>0</v>
      </c>
    </row>
    <row r="94" spans="1:29" x14ac:dyDescent="0.25">
      <c r="A94" s="1">
        <f t="shared" si="59"/>
        <v>31</v>
      </c>
      <c r="B94" s="4">
        <f t="shared" si="60"/>
        <v>0</v>
      </c>
      <c r="C94" s="4">
        <f t="shared" si="61"/>
        <v>0</v>
      </c>
      <c r="D94" s="4">
        <f t="shared" si="62"/>
        <v>0</v>
      </c>
      <c r="E94" s="4">
        <f t="shared" si="63"/>
        <v>0</v>
      </c>
      <c r="F94" s="4">
        <f t="shared" ref="F94:Y94" si="98">ROUND(IF(N35=0,0,$D35/$G35*N35),2)</f>
        <v>0</v>
      </c>
      <c r="G94" s="4">
        <f t="shared" si="98"/>
        <v>0</v>
      </c>
      <c r="H94" s="4">
        <f t="shared" si="98"/>
        <v>0</v>
      </c>
      <c r="I94" s="4">
        <f t="shared" si="98"/>
        <v>0</v>
      </c>
      <c r="J94" s="4">
        <f t="shared" si="98"/>
        <v>0</v>
      </c>
      <c r="K94" s="4">
        <f t="shared" si="98"/>
        <v>0</v>
      </c>
      <c r="L94" s="4">
        <f t="shared" si="98"/>
        <v>0</v>
      </c>
      <c r="M94" s="4">
        <f t="shared" si="98"/>
        <v>0</v>
      </c>
      <c r="N94" s="4">
        <f t="shared" si="98"/>
        <v>0</v>
      </c>
      <c r="O94" s="4">
        <f t="shared" si="98"/>
        <v>0</v>
      </c>
      <c r="P94" s="4">
        <f t="shared" si="98"/>
        <v>0</v>
      </c>
      <c r="Q94" s="4">
        <f t="shared" si="98"/>
        <v>0</v>
      </c>
      <c r="R94" s="4">
        <f t="shared" si="98"/>
        <v>0</v>
      </c>
      <c r="S94" s="4">
        <f t="shared" si="98"/>
        <v>0</v>
      </c>
      <c r="T94" s="4">
        <f t="shared" si="98"/>
        <v>0</v>
      </c>
      <c r="U94" s="4">
        <f t="shared" si="98"/>
        <v>0</v>
      </c>
      <c r="V94" s="4">
        <f t="shared" si="98"/>
        <v>0</v>
      </c>
      <c r="W94" s="4">
        <f t="shared" si="98"/>
        <v>0</v>
      </c>
      <c r="X94" s="4">
        <f t="shared" si="98"/>
        <v>0</v>
      </c>
      <c r="Y94" s="4">
        <f t="shared" si="98"/>
        <v>0</v>
      </c>
      <c r="Z94" s="4">
        <f t="shared" si="65"/>
        <v>0</v>
      </c>
      <c r="AA94" s="4">
        <f t="shared" si="66"/>
        <v>0</v>
      </c>
      <c r="AB94" s="4"/>
      <c r="AC94" s="4">
        <f t="shared" si="96"/>
        <v>0</v>
      </c>
    </row>
    <row r="95" spans="1:29" x14ac:dyDescent="0.25">
      <c r="A95" s="1">
        <f t="shared" si="59"/>
        <v>32</v>
      </c>
      <c r="B95" s="4">
        <f t="shared" si="60"/>
        <v>0</v>
      </c>
      <c r="C95" s="4">
        <f t="shared" si="61"/>
        <v>0</v>
      </c>
      <c r="D95" s="4">
        <f t="shared" si="62"/>
        <v>0</v>
      </c>
      <c r="E95" s="4">
        <f t="shared" si="63"/>
        <v>0</v>
      </c>
      <c r="F95" s="4">
        <f t="shared" ref="F95:Y95" si="99">ROUND(IF(N36=0,0,$D36/$G36*N36),2)</f>
        <v>0</v>
      </c>
      <c r="G95" s="4">
        <f t="shared" si="99"/>
        <v>0</v>
      </c>
      <c r="H95" s="4">
        <f t="shared" si="99"/>
        <v>0</v>
      </c>
      <c r="I95" s="4">
        <f t="shared" si="99"/>
        <v>0</v>
      </c>
      <c r="J95" s="4">
        <f t="shared" si="99"/>
        <v>0</v>
      </c>
      <c r="K95" s="4">
        <f t="shared" si="99"/>
        <v>0</v>
      </c>
      <c r="L95" s="4">
        <f t="shared" si="99"/>
        <v>0</v>
      </c>
      <c r="M95" s="4">
        <f t="shared" si="99"/>
        <v>0</v>
      </c>
      <c r="N95" s="4">
        <f t="shared" si="99"/>
        <v>0</v>
      </c>
      <c r="O95" s="4">
        <f t="shared" si="99"/>
        <v>0</v>
      </c>
      <c r="P95" s="4">
        <f t="shared" si="99"/>
        <v>0</v>
      </c>
      <c r="Q95" s="4">
        <f t="shared" si="99"/>
        <v>0</v>
      </c>
      <c r="R95" s="4">
        <f t="shared" si="99"/>
        <v>0</v>
      </c>
      <c r="S95" s="4">
        <f t="shared" si="99"/>
        <v>0</v>
      </c>
      <c r="T95" s="4">
        <f t="shared" si="99"/>
        <v>0</v>
      </c>
      <c r="U95" s="4">
        <f t="shared" si="99"/>
        <v>0</v>
      </c>
      <c r="V95" s="4">
        <f t="shared" si="99"/>
        <v>0</v>
      </c>
      <c r="W95" s="4">
        <f t="shared" si="99"/>
        <v>0</v>
      </c>
      <c r="X95" s="4">
        <f t="shared" si="99"/>
        <v>0</v>
      </c>
      <c r="Y95" s="4">
        <f t="shared" si="99"/>
        <v>0</v>
      </c>
      <c r="Z95" s="4">
        <f t="shared" si="65"/>
        <v>0</v>
      </c>
      <c r="AA95" s="4">
        <f t="shared" si="66"/>
        <v>0</v>
      </c>
      <c r="AB95" s="4"/>
      <c r="AC95" s="4">
        <f t="shared" si="96"/>
        <v>0</v>
      </c>
    </row>
    <row r="96" spans="1:29" x14ac:dyDescent="0.25">
      <c r="A96" s="1">
        <f t="shared" si="59"/>
        <v>33</v>
      </c>
      <c r="B96" s="4">
        <f t="shared" si="60"/>
        <v>0</v>
      </c>
      <c r="C96" s="4">
        <f t="shared" si="61"/>
        <v>0</v>
      </c>
      <c r="D96" s="4">
        <f t="shared" si="62"/>
        <v>0</v>
      </c>
      <c r="E96" s="4">
        <f t="shared" si="63"/>
        <v>0</v>
      </c>
      <c r="F96" s="4">
        <f t="shared" ref="F96:Y96" si="100">ROUND(IF(N37=0,0,$D37/$G37*N37),2)</f>
        <v>0</v>
      </c>
      <c r="G96" s="4">
        <f t="shared" si="100"/>
        <v>0</v>
      </c>
      <c r="H96" s="4">
        <f t="shared" si="100"/>
        <v>0</v>
      </c>
      <c r="I96" s="4">
        <f t="shared" si="100"/>
        <v>0</v>
      </c>
      <c r="J96" s="4">
        <f t="shared" si="100"/>
        <v>0</v>
      </c>
      <c r="K96" s="4">
        <f t="shared" si="100"/>
        <v>0</v>
      </c>
      <c r="L96" s="4">
        <f t="shared" si="100"/>
        <v>0</v>
      </c>
      <c r="M96" s="4">
        <f t="shared" si="100"/>
        <v>0</v>
      </c>
      <c r="N96" s="4">
        <f t="shared" si="100"/>
        <v>0</v>
      </c>
      <c r="O96" s="4">
        <f t="shared" si="100"/>
        <v>0</v>
      </c>
      <c r="P96" s="4">
        <f t="shared" si="100"/>
        <v>0</v>
      </c>
      <c r="Q96" s="4">
        <f t="shared" si="100"/>
        <v>0</v>
      </c>
      <c r="R96" s="4">
        <f t="shared" si="100"/>
        <v>0</v>
      </c>
      <c r="S96" s="4">
        <f t="shared" si="100"/>
        <v>0</v>
      </c>
      <c r="T96" s="4">
        <f t="shared" si="100"/>
        <v>0</v>
      </c>
      <c r="U96" s="4">
        <f t="shared" si="100"/>
        <v>0</v>
      </c>
      <c r="V96" s="4">
        <f t="shared" si="100"/>
        <v>0</v>
      </c>
      <c r="W96" s="4">
        <f t="shared" si="100"/>
        <v>0</v>
      </c>
      <c r="X96" s="4">
        <f t="shared" si="100"/>
        <v>0</v>
      </c>
      <c r="Y96" s="4">
        <f t="shared" si="100"/>
        <v>0</v>
      </c>
      <c r="Z96" s="4">
        <f t="shared" si="65"/>
        <v>0</v>
      </c>
      <c r="AA96" s="4">
        <f t="shared" si="66"/>
        <v>0</v>
      </c>
      <c r="AB96" s="4"/>
      <c r="AC96" s="4">
        <f t="shared" si="96"/>
        <v>0</v>
      </c>
    </row>
    <row r="97" spans="1:29" x14ac:dyDescent="0.25">
      <c r="A97" s="1">
        <f t="shared" si="59"/>
        <v>34</v>
      </c>
      <c r="B97" s="4">
        <f t="shared" si="60"/>
        <v>0</v>
      </c>
      <c r="C97" s="4">
        <f t="shared" si="61"/>
        <v>0</v>
      </c>
      <c r="D97" s="4">
        <f t="shared" si="62"/>
        <v>0</v>
      </c>
      <c r="E97" s="4">
        <f t="shared" si="63"/>
        <v>0</v>
      </c>
      <c r="F97" s="4">
        <f t="shared" ref="F97:Y97" si="101">ROUND(IF(N38=0,0,$D38/$G38*N38),2)</f>
        <v>0</v>
      </c>
      <c r="G97" s="4">
        <f t="shared" si="101"/>
        <v>0</v>
      </c>
      <c r="H97" s="4">
        <f t="shared" si="101"/>
        <v>0</v>
      </c>
      <c r="I97" s="4">
        <f t="shared" si="101"/>
        <v>0</v>
      </c>
      <c r="J97" s="4">
        <f t="shared" si="101"/>
        <v>0</v>
      </c>
      <c r="K97" s="4">
        <f t="shared" si="101"/>
        <v>0</v>
      </c>
      <c r="L97" s="4">
        <f t="shared" si="101"/>
        <v>0</v>
      </c>
      <c r="M97" s="4">
        <f t="shared" si="101"/>
        <v>0</v>
      </c>
      <c r="N97" s="4">
        <f t="shared" si="101"/>
        <v>0</v>
      </c>
      <c r="O97" s="4">
        <f t="shared" si="101"/>
        <v>0</v>
      </c>
      <c r="P97" s="4">
        <f t="shared" si="101"/>
        <v>0</v>
      </c>
      <c r="Q97" s="4">
        <f t="shared" si="101"/>
        <v>0</v>
      </c>
      <c r="R97" s="4">
        <f t="shared" si="101"/>
        <v>0</v>
      </c>
      <c r="S97" s="4">
        <f t="shared" si="101"/>
        <v>0</v>
      </c>
      <c r="T97" s="4">
        <f t="shared" si="101"/>
        <v>0</v>
      </c>
      <c r="U97" s="4">
        <f t="shared" si="101"/>
        <v>0</v>
      </c>
      <c r="V97" s="4">
        <f t="shared" si="101"/>
        <v>0</v>
      </c>
      <c r="W97" s="4">
        <f t="shared" si="101"/>
        <v>0</v>
      </c>
      <c r="X97" s="4">
        <f t="shared" si="101"/>
        <v>0</v>
      </c>
      <c r="Y97" s="4">
        <f t="shared" si="101"/>
        <v>0</v>
      </c>
      <c r="Z97" s="4">
        <f t="shared" si="65"/>
        <v>0</v>
      </c>
      <c r="AA97" s="4">
        <f t="shared" si="66"/>
        <v>0</v>
      </c>
      <c r="AB97" s="4"/>
      <c r="AC97" s="4">
        <f t="shared" si="96"/>
        <v>0</v>
      </c>
    </row>
    <row r="98" spans="1:29" x14ac:dyDescent="0.25">
      <c r="A98" s="1">
        <f t="shared" si="59"/>
        <v>35</v>
      </c>
      <c r="B98" s="4">
        <f t="shared" si="60"/>
        <v>0</v>
      </c>
      <c r="C98" s="4">
        <f t="shared" si="61"/>
        <v>0</v>
      </c>
      <c r="D98" s="4">
        <f t="shared" si="62"/>
        <v>0</v>
      </c>
      <c r="E98" s="4">
        <f t="shared" si="63"/>
        <v>0</v>
      </c>
      <c r="F98" s="4">
        <f t="shared" ref="F98:Y98" si="102">ROUND(IF(N39=0,0,$D39/$G39*N39),2)</f>
        <v>0</v>
      </c>
      <c r="G98" s="4">
        <f t="shared" si="102"/>
        <v>0</v>
      </c>
      <c r="H98" s="4">
        <f t="shared" si="102"/>
        <v>0</v>
      </c>
      <c r="I98" s="4">
        <f t="shared" si="102"/>
        <v>0</v>
      </c>
      <c r="J98" s="4">
        <f t="shared" si="102"/>
        <v>0</v>
      </c>
      <c r="K98" s="4">
        <f t="shared" si="102"/>
        <v>0</v>
      </c>
      <c r="L98" s="4">
        <f t="shared" si="102"/>
        <v>0</v>
      </c>
      <c r="M98" s="4">
        <f t="shared" si="102"/>
        <v>0</v>
      </c>
      <c r="N98" s="4">
        <f t="shared" si="102"/>
        <v>0</v>
      </c>
      <c r="O98" s="4">
        <f t="shared" si="102"/>
        <v>0</v>
      </c>
      <c r="P98" s="4">
        <f t="shared" si="102"/>
        <v>0</v>
      </c>
      <c r="Q98" s="4">
        <f t="shared" si="102"/>
        <v>0</v>
      </c>
      <c r="R98" s="4">
        <f t="shared" si="102"/>
        <v>0</v>
      </c>
      <c r="S98" s="4">
        <f t="shared" si="102"/>
        <v>0</v>
      </c>
      <c r="T98" s="4">
        <f t="shared" si="102"/>
        <v>0</v>
      </c>
      <c r="U98" s="4">
        <f t="shared" si="102"/>
        <v>0</v>
      </c>
      <c r="V98" s="4">
        <f t="shared" si="102"/>
        <v>0</v>
      </c>
      <c r="W98" s="4">
        <f t="shared" si="102"/>
        <v>0</v>
      </c>
      <c r="X98" s="4">
        <f t="shared" si="102"/>
        <v>0</v>
      </c>
      <c r="Y98" s="4">
        <f t="shared" si="102"/>
        <v>0</v>
      </c>
      <c r="Z98" s="4">
        <f t="shared" si="65"/>
        <v>0</v>
      </c>
      <c r="AA98" s="4">
        <f t="shared" si="66"/>
        <v>0</v>
      </c>
      <c r="AB98" s="4"/>
      <c r="AC98" s="4">
        <f t="shared" si="96"/>
        <v>0</v>
      </c>
    </row>
    <row r="99" spans="1:29" x14ac:dyDescent="0.25">
      <c r="A99" s="1">
        <f t="shared" si="59"/>
        <v>36</v>
      </c>
      <c r="B99" s="4">
        <f t="shared" si="60"/>
        <v>0</v>
      </c>
      <c r="C99" s="4">
        <f t="shared" si="61"/>
        <v>0</v>
      </c>
      <c r="D99" s="4">
        <f t="shared" si="62"/>
        <v>0</v>
      </c>
      <c r="E99" s="4">
        <f t="shared" si="63"/>
        <v>0</v>
      </c>
      <c r="F99" s="4">
        <f t="shared" ref="F99:Y99" si="103">ROUND(IF(N40=0,0,$D40/$G40*N40),2)</f>
        <v>0</v>
      </c>
      <c r="G99" s="4">
        <f t="shared" si="103"/>
        <v>0</v>
      </c>
      <c r="H99" s="4">
        <f t="shared" si="103"/>
        <v>0</v>
      </c>
      <c r="I99" s="4">
        <f t="shared" si="103"/>
        <v>0</v>
      </c>
      <c r="J99" s="4">
        <f t="shared" si="103"/>
        <v>0</v>
      </c>
      <c r="K99" s="4">
        <f t="shared" si="103"/>
        <v>0</v>
      </c>
      <c r="L99" s="4">
        <f t="shared" si="103"/>
        <v>0</v>
      </c>
      <c r="M99" s="4">
        <f t="shared" si="103"/>
        <v>0</v>
      </c>
      <c r="N99" s="4">
        <f t="shared" si="103"/>
        <v>0</v>
      </c>
      <c r="O99" s="4">
        <f t="shared" si="103"/>
        <v>0</v>
      </c>
      <c r="P99" s="4">
        <f t="shared" si="103"/>
        <v>0</v>
      </c>
      <c r="Q99" s="4">
        <f t="shared" si="103"/>
        <v>0</v>
      </c>
      <c r="R99" s="4">
        <f t="shared" si="103"/>
        <v>0</v>
      </c>
      <c r="S99" s="4">
        <f t="shared" si="103"/>
        <v>0</v>
      </c>
      <c r="T99" s="4">
        <f t="shared" si="103"/>
        <v>0</v>
      </c>
      <c r="U99" s="4">
        <f t="shared" si="103"/>
        <v>0</v>
      </c>
      <c r="V99" s="4">
        <f t="shared" si="103"/>
        <v>0</v>
      </c>
      <c r="W99" s="4">
        <f t="shared" si="103"/>
        <v>0</v>
      </c>
      <c r="X99" s="4">
        <f t="shared" si="103"/>
        <v>0</v>
      </c>
      <c r="Y99" s="4">
        <f t="shared" si="103"/>
        <v>0</v>
      </c>
      <c r="Z99" s="4">
        <f t="shared" si="65"/>
        <v>0</v>
      </c>
      <c r="AA99" s="4">
        <f t="shared" si="66"/>
        <v>0</v>
      </c>
      <c r="AB99" s="4"/>
      <c r="AC99" s="4">
        <f t="shared" si="96"/>
        <v>0</v>
      </c>
    </row>
    <row r="100" spans="1:29" x14ac:dyDescent="0.25">
      <c r="A100" s="1">
        <f t="shared" si="59"/>
        <v>37</v>
      </c>
      <c r="B100" s="4">
        <f t="shared" si="60"/>
        <v>0</v>
      </c>
      <c r="C100" s="4">
        <f t="shared" si="61"/>
        <v>0</v>
      </c>
      <c r="D100" s="4">
        <f t="shared" si="62"/>
        <v>0</v>
      </c>
      <c r="E100" s="4">
        <f t="shared" si="63"/>
        <v>0</v>
      </c>
      <c r="F100" s="4">
        <f t="shared" ref="F100:Y100" si="104">ROUND(IF(N41=0,0,$D41/$G41*N41),2)</f>
        <v>0</v>
      </c>
      <c r="G100" s="4">
        <f t="shared" si="104"/>
        <v>0</v>
      </c>
      <c r="H100" s="4">
        <f t="shared" si="104"/>
        <v>0</v>
      </c>
      <c r="I100" s="4">
        <f t="shared" si="104"/>
        <v>0</v>
      </c>
      <c r="J100" s="4">
        <f t="shared" si="104"/>
        <v>0</v>
      </c>
      <c r="K100" s="4">
        <f t="shared" si="104"/>
        <v>0</v>
      </c>
      <c r="L100" s="4">
        <f t="shared" si="104"/>
        <v>0</v>
      </c>
      <c r="M100" s="4">
        <f t="shared" si="104"/>
        <v>0</v>
      </c>
      <c r="N100" s="4">
        <f t="shared" si="104"/>
        <v>0</v>
      </c>
      <c r="O100" s="4">
        <f t="shared" si="104"/>
        <v>0</v>
      </c>
      <c r="P100" s="4">
        <f t="shared" si="104"/>
        <v>0</v>
      </c>
      <c r="Q100" s="4">
        <f t="shared" si="104"/>
        <v>0</v>
      </c>
      <c r="R100" s="4">
        <f t="shared" si="104"/>
        <v>0</v>
      </c>
      <c r="S100" s="4">
        <f t="shared" si="104"/>
        <v>0</v>
      </c>
      <c r="T100" s="4">
        <f t="shared" si="104"/>
        <v>0</v>
      </c>
      <c r="U100" s="4">
        <f t="shared" si="104"/>
        <v>0</v>
      </c>
      <c r="V100" s="4">
        <f t="shared" si="104"/>
        <v>0</v>
      </c>
      <c r="W100" s="4">
        <f t="shared" si="104"/>
        <v>0</v>
      </c>
      <c r="X100" s="4">
        <f t="shared" si="104"/>
        <v>0</v>
      </c>
      <c r="Y100" s="4">
        <f t="shared" si="104"/>
        <v>0</v>
      </c>
      <c r="Z100" s="4">
        <f t="shared" si="65"/>
        <v>0</v>
      </c>
      <c r="AA100" s="4">
        <f t="shared" si="66"/>
        <v>0</v>
      </c>
      <c r="AB100" s="4"/>
      <c r="AC100" s="4">
        <f t="shared" si="96"/>
        <v>0</v>
      </c>
    </row>
    <row r="101" spans="1:29" x14ac:dyDescent="0.25">
      <c r="A101" s="1">
        <f t="shared" si="59"/>
        <v>38</v>
      </c>
      <c r="B101" s="4">
        <f t="shared" si="60"/>
        <v>0</v>
      </c>
      <c r="C101" s="4">
        <f t="shared" si="61"/>
        <v>0</v>
      </c>
      <c r="D101" s="4">
        <f t="shared" si="62"/>
        <v>0</v>
      </c>
      <c r="E101" s="4">
        <f t="shared" si="63"/>
        <v>0</v>
      </c>
      <c r="F101" s="4">
        <f t="shared" ref="F101:Y101" si="105">ROUND(IF(N42=0,0,$D42/$G42*N42),2)</f>
        <v>0</v>
      </c>
      <c r="G101" s="4">
        <f t="shared" si="105"/>
        <v>0</v>
      </c>
      <c r="H101" s="4">
        <f t="shared" si="105"/>
        <v>0</v>
      </c>
      <c r="I101" s="4">
        <f t="shared" si="105"/>
        <v>0</v>
      </c>
      <c r="J101" s="4">
        <f t="shared" si="105"/>
        <v>0</v>
      </c>
      <c r="K101" s="4">
        <f t="shared" si="105"/>
        <v>0</v>
      </c>
      <c r="L101" s="4">
        <f t="shared" si="105"/>
        <v>0</v>
      </c>
      <c r="M101" s="4">
        <f t="shared" si="105"/>
        <v>0</v>
      </c>
      <c r="N101" s="4">
        <f t="shared" si="105"/>
        <v>0</v>
      </c>
      <c r="O101" s="4">
        <f t="shared" si="105"/>
        <v>0</v>
      </c>
      <c r="P101" s="4">
        <f t="shared" si="105"/>
        <v>0</v>
      </c>
      <c r="Q101" s="4">
        <f t="shared" si="105"/>
        <v>0</v>
      </c>
      <c r="R101" s="4">
        <f t="shared" si="105"/>
        <v>0</v>
      </c>
      <c r="S101" s="4">
        <f t="shared" si="105"/>
        <v>0</v>
      </c>
      <c r="T101" s="4">
        <f t="shared" si="105"/>
        <v>0</v>
      </c>
      <c r="U101" s="4">
        <f t="shared" si="105"/>
        <v>0</v>
      </c>
      <c r="V101" s="4">
        <f t="shared" si="105"/>
        <v>0</v>
      </c>
      <c r="W101" s="4">
        <f t="shared" si="105"/>
        <v>0</v>
      </c>
      <c r="X101" s="4">
        <f t="shared" si="105"/>
        <v>0</v>
      </c>
      <c r="Y101" s="4">
        <f t="shared" si="105"/>
        <v>0</v>
      </c>
      <c r="Z101" s="4">
        <f t="shared" si="65"/>
        <v>0</v>
      </c>
      <c r="AA101" s="4">
        <f t="shared" si="66"/>
        <v>0</v>
      </c>
      <c r="AB101" s="4"/>
      <c r="AC101" s="4">
        <f t="shared" si="96"/>
        <v>0</v>
      </c>
    </row>
    <row r="102" spans="1:29" x14ac:dyDescent="0.25">
      <c r="A102" s="1">
        <f t="shared" si="59"/>
        <v>39</v>
      </c>
      <c r="B102" s="4">
        <f t="shared" si="60"/>
        <v>0</v>
      </c>
      <c r="C102" s="4">
        <f t="shared" si="61"/>
        <v>0</v>
      </c>
      <c r="D102" s="4">
        <f t="shared" si="62"/>
        <v>0</v>
      </c>
      <c r="E102" s="4">
        <f t="shared" si="63"/>
        <v>0</v>
      </c>
      <c r="F102" s="4">
        <f t="shared" ref="F102:Y102" si="106">ROUND(IF(N43=0,0,$D43/$G43*N43),2)</f>
        <v>0</v>
      </c>
      <c r="G102" s="4">
        <f t="shared" si="106"/>
        <v>0</v>
      </c>
      <c r="H102" s="4">
        <f t="shared" si="106"/>
        <v>0</v>
      </c>
      <c r="I102" s="4">
        <f t="shared" si="106"/>
        <v>0</v>
      </c>
      <c r="J102" s="4">
        <f t="shared" si="106"/>
        <v>0</v>
      </c>
      <c r="K102" s="4">
        <f t="shared" si="106"/>
        <v>0</v>
      </c>
      <c r="L102" s="4">
        <f t="shared" si="106"/>
        <v>0</v>
      </c>
      <c r="M102" s="4">
        <f t="shared" si="106"/>
        <v>0</v>
      </c>
      <c r="N102" s="4">
        <f t="shared" si="106"/>
        <v>0</v>
      </c>
      <c r="O102" s="4">
        <f t="shared" si="106"/>
        <v>0</v>
      </c>
      <c r="P102" s="4">
        <f t="shared" si="106"/>
        <v>0</v>
      </c>
      <c r="Q102" s="4">
        <f t="shared" si="106"/>
        <v>0</v>
      </c>
      <c r="R102" s="4">
        <f t="shared" si="106"/>
        <v>0</v>
      </c>
      <c r="S102" s="4">
        <f t="shared" si="106"/>
        <v>0</v>
      </c>
      <c r="T102" s="4">
        <f t="shared" si="106"/>
        <v>0</v>
      </c>
      <c r="U102" s="4">
        <f t="shared" si="106"/>
        <v>0</v>
      </c>
      <c r="V102" s="4">
        <f t="shared" si="106"/>
        <v>0</v>
      </c>
      <c r="W102" s="4">
        <f t="shared" si="106"/>
        <v>0</v>
      </c>
      <c r="X102" s="4">
        <f t="shared" si="106"/>
        <v>0</v>
      </c>
      <c r="Y102" s="4">
        <f t="shared" si="106"/>
        <v>0</v>
      </c>
      <c r="Z102" s="4">
        <f t="shared" si="65"/>
        <v>0</v>
      </c>
      <c r="AA102" s="4">
        <f t="shared" si="66"/>
        <v>0</v>
      </c>
      <c r="AB102" s="4"/>
      <c r="AC102" s="4">
        <f t="shared" si="96"/>
        <v>0</v>
      </c>
    </row>
    <row r="103" spans="1:29" x14ac:dyDescent="0.25">
      <c r="A103" s="1">
        <f t="shared" si="59"/>
        <v>40</v>
      </c>
      <c r="B103" s="4">
        <f t="shared" si="60"/>
        <v>0</v>
      </c>
      <c r="C103" s="4">
        <f t="shared" si="61"/>
        <v>0</v>
      </c>
      <c r="D103" s="4">
        <f t="shared" si="62"/>
        <v>0</v>
      </c>
      <c r="E103" s="4">
        <f t="shared" si="63"/>
        <v>0</v>
      </c>
      <c r="F103" s="4">
        <f t="shared" ref="F103:Y103" si="107">ROUND(IF(N44=0,0,$D44/$G44*N44),2)</f>
        <v>0</v>
      </c>
      <c r="G103" s="4">
        <f t="shared" si="107"/>
        <v>0</v>
      </c>
      <c r="H103" s="4">
        <f t="shared" si="107"/>
        <v>0</v>
      </c>
      <c r="I103" s="4">
        <f t="shared" si="107"/>
        <v>0</v>
      </c>
      <c r="J103" s="4">
        <f t="shared" si="107"/>
        <v>0</v>
      </c>
      <c r="K103" s="4">
        <f t="shared" si="107"/>
        <v>0</v>
      </c>
      <c r="L103" s="4">
        <f t="shared" si="107"/>
        <v>0</v>
      </c>
      <c r="M103" s="4">
        <f t="shared" si="107"/>
        <v>0</v>
      </c>
      <c r="N103" s="4">
        <f t="shared" si="107"/>
        <v>0</v>
      </c>
      <c r="O103" s="4">
        <f t="shared" si="107"/>
        <v>0</v>
      </c>
      <c r="P103" s="4">
        <f t="shared" si="107"/>
        <v>0</v>
      </c>
      <c r="Q103" s="4">
        <f t="shared" si="107"/>
        <v>0</v>
      </c>
      <c r="R103" s="4">
        <f t="shared" si="107"/>
        <v>0</v>
      </c>
      <c r="S103" s="4">
        <f t="shared" si="107"/>
        <v>0</v>
      </c>
      <c r="T103" s="4">
        <f t="shared" si="107"/>
        <v>0</v>
      </c>
      <c r="U103" s="4">
        <f t="shared" si="107"/>
        <v>0</v>
      </c>
      <c r="V103" s="4">
        <f t="shared" si="107"/>
        <v>0</v>
      </c>
      <c r="W103" s="4">
        <f t="shared" si="107"/>
        <v>0</v>
      </c>
      <c r="X103" s="4">
        <f t="shared" si="107"/>
        <v>0</v>
      </c>
      <c r="Y103" s="4">
        <f t="shared" si="107"/>
        <v>0</v>
      </c>
      <c r="Z103" s="4">
        <f t="shared" si="65"/>
        <v>0</v>
      </c>
      <c r="AA103" s="4">
        <f t="shared" si="66"/>
        <v>0</v>
      </c>
      <c r="AB103" s="4"/>
      <c r="AC103" s="4">
        <f t="shared" si="96"/>
        <v>0</v>
      </c>
    </row>
    <row r="104" spans="1:29" x14ac:dyDescent="0.25">
      <c r="A104" s="1">
        <f t="shared" si="59"/>
        <v>41</v>
      </c>
      <c r="B104" s="4">
        <f t="shared" si="60"/>
        <v>0</v>
      </c>
      <c r="C104" s="4">
        <f t="shared" si="61"/>
        <v>0</v>
      </c>
      <c r="D104" s="4">
        <f t="shared" si="62"/>
        <v>0</v>
      </c>
      <c r="E104" s="4">
        <f t="shared" si="63"/>
        <v>0</v>
      </c>
      <c r="F104" s="4">
        <f t="shared" ref="F104:Y104" si="108">ROUND(IF(N45=0,0,$D45/$G45*N45),2)</f>
        <v>0</v>
      </c>
      <c r="G104" s="4">
        <f t="shared" si="108"/>
        <v>0</v>
      </c>
      <c r="H104" s="4">
        <f t="shared" si="108"/>
        <v>0</v>
      </c>
      <c r="I104" s="4">
        <f t="shared" si="108"/>
        <v>0</v>
      </c>
      <c r="J104" s="4">
        <f t="shared" si="108"/>
        <v>0</v>
      </c>
      <c r="K104" s="4">
        <f t="shared" si="108"/>
        <v>0</v>
      </c>
      <c r="L104" s="4">
        <f t="shared" si="108"/>
        <v>0</v>
      </c>
      <c r="M104" s="4">
        <f t="shared" si="108"/>
        <v>0</v>
      </c>
      <c r="N104" s="4">
        <f t="shared" si="108"/>
        <v>0</v>
      </c>
      <c r="O104" s="4">
        <f t="shared" si="108"/>
        <v>0</v>
      </c>
      <c r="P104" s="4">
        <f t="shared" si="108"/>
        <v>0</v>
      </c>
      <c r="Q104" s="4">
        <f t="shared" si="108"/>
        <v>0</v>
      </c>
      <c r="R104" s="4">
        <f t="shared" si="108"/>
        <v>0</v>
      </c>
      <c r="S104" s="4">
        <f t="shared" si="108"/>
        <v>0</v>
      </c>
      <c r="T104" s="4">
        <f t="shared" si="108"/>
        <v>0</v>
      </c>
      <c r="U104" s="4">
        <f t="shared" si="108"/>
        <v>0</v>
      </c>
      <c r="V104" s="4">
        <f t="shared" si="108"/>
        <v>0</v>
      </c>
      <c r="W104" s="4">
        <f t="shared" si="108"/>
        <v>0</v>
      </c>
      <c r="X104" s="4">
        <f t="shared" si="108"/>
        <v>0</v>
      </c>
      <c r="Y104" s="4">
        <f t="shared" si="108"/>
        <v>0</v>
      </c>
      <c r="Z104" s="4">
        <f t="shared" si="65"/>
        <v>0</v>
      </c>
      <c r="AA104" s="4">
        <f t="shared" si="66"/>
        <v>0</v>
      </c>
      <c r="AB104" s="4"/>
      <c r="AC104" s="4">
        <f t="shared" si="96"/>
        <v>0</v>
      </c>
    </row>
    <row r="105" spans="1:29" x14ac:dyDescent="0.25">
      <c r="A105" s="1">
        <f t="shared" si="59"/>
        <v>42</v>
      </c>
      <c r="B105" s="4">
        <f t="shared" si="60"/>
        <v>0</v>
      </c>
      <c r="C105" s="4">
        <f t="shared" si="61"/>
        <v>0</v>
      </c>
      <c r="D105" s="4">
        <f t="shared" si="62"/>
        <v>0</v>
      </c>
      <c r="E105" s="4">
        <f t="shared" si="63"/>
        <v>0</v>
      </c>
      <c r="F105" s="4">
        <f t="shared" ref="F105:Y105" si="109">ROUND(IF(N46=0,0,$D46/$G46*N46),2)</f>
        <v>0</v>
      </c>
      <c r="G105" s="4">
        <f t="shared" si="109"/>
        <v>0</v>
      </c>
      <c r="H105" s="4">
        <f t="shared" si="109"/>
        <v>0</v>
      </c>
      <c r="I105" s="4">
        <f t="shared" si="109"/>
        <v>0</v>
      </c>
      <c r="J105" s="4">
        <f t="shared" si="109"/>
        <v>0</v>
      </c>
      <c r="K105" s="4">
        <f t="shared" si="109"/>
        <v>0</v>
      </c>
      <c r="L105" s="4">
        <f t="shared" si="109"/>
        <v>0</v>
      </c>
      <c r="M105" s="4">
        <f t="shared" si="109"/>
        <v>0</v>
      </c>
      <c r="N105" s="4">
        <f t="shared" si="109"/>
        <v>0</v>
      </c>
      <c r="O105" s="4">
        <f t="shared" si="109"/>
        <v>0</v>
      </c>
      <c r="P105" s="4">
        <f t="shared" si="109"/>
        <v>0</v>
      </c>
      <c r="Q105" s="4">
        <f t="shared" si="109"/>
        <v>0</v>
      </c>
      <c r="R105" s="4">
        <f t="shared" si="109"/>
        <v>0</v>
      </c>
      <c r="S105" s="4">
        <f t="shared" si="109"/>
        <v>0</v>
      </c>
      <c r="T105" s="4">
        <f t="shared" si="109"/>
        <v>0</v>
      </c>
      <c r="U105" s="4">
        <f t="shared" si="109"/>
        <v>0</v>
      </c>
      <c r="V105" s="4">
        <f t="shared" si="109"/>
        <v>0</v>
      </c>
      <c r="W105" s="4">
        <f t="shared" si="109"/>
        <v>0</v>
      </c>
      <c r="X105" s="4">
        <f t="shared" si="109"/>
        <v>0</v>
      </c>
      <c r="Y105" s="4">
        <f t="shared" si="109"/>
        <v>0</v>
      </c>
      <c r="Z105" s="4">
        <f t="shared" si="65"/>
        <v>0</v>
      </c>
      <c r="AA105" s="4">
        <f t="shared" si="66"/>
        <v>0</v>
      </c>
      <c r="AB105" s="4"/>
      <c r="AC105" s="4">
        <f t="shared" si="96"/>
        <v>0</v>
      </c>
    </row>
    <row r="106" spans="1:29" x14ac:dyDescent="0.25">
      <c r="A106" s="1">
        <f t="shared" si="59"/>
        <v>43</v>
      </c>
      <c r="B106" s="4">
        <f t="shared" si="60"/>
        <v>0</v>
      </c>
      <c r="C106" s="4">
        <f t="shared" si="61"/>
        <v>0</v>
      </c>
      <c r="D106" s="4">
        <f t="shared" si="62"/>
        <v>0</v>
      </c>
      <c r="E106" s="4">
        <f t="shared" si="63"/>
        <v>0</v>
      </c>
      <c r="F106" s="4">
        <f t="shared" ref="F106:Y106" si="110">ROUND(IF(N47=0,0,$D47/$G47*N47),2)</f>
        <v>0</v>
      </c>
      <c r="G106" s="4">
        <f t="shared" si="110"/>
        <v>0</v>
      </c>
      <c r="H106" s="4">
        <f t="shared" si="110"/>
        <v>0</v>
      </c>
      <c r="I106" s="4">
        <f t="shared" si="110"/>
        <v>0</v>
      </c>
      <c r="J106" s="4">
        <f t="shared" si="110"/>
        <v>0</v>
      </c>
      <c r="K106" s="4">
        <f t="shared" si="110"/>
        <v>0</v>
      </c>
      <c r="L106" s="4">
        <f t="shared" si="110"/>
        <v>0</v>
      </c>
      <c r="M106" s="4">
        <f t="shared" si="110"/>
        <v>0</v>
      </c>
      <c r="N106" s="4">
        <f t="shared" si="110"/>
        <v>0</v>
      </c>
      <c r="O106" s="4">
        <f t="shared" si="110"/>
        <v>0</v>
      </c>
      <c r="P106" s="4">
        <f t="shared" si="110"/>
        <v>0</v>
      </c>
      <c r="Q106" s="4">
        <f t="shared" si="110"/>
        <v>0</v>
      </c>
      <c r="R106" s="4">
        <f t="shared" si="110"/>
        <v>0</v>
      </c>
      <c r="S106" s="4">
        <f t="shared" si="110"/>
        <v>0</v>
      </c>
      <c r="T106" s="4">
        <f t="shared" si="110"/>
        <v>0</v>
      </c>
      <c r="U106" s="4">
        <f t="shared" si="110"/>
        <v>0</v>
      </c>
      <c r="V106" s="4">
        <f t="shared" si="110"/>
        <v>0</v>
      </c>
      <c r="W106" s="4">
        <f t="shared" si="110"/>
        <v>0</v>
      </c>
      <c r="X106" s="4">
        <f t="shared" si="110"/>
        <v>0</v>
      </c>
      <c r="Y106" s="4">
        <f t="shared" si="110"/>
        <v>0</v>
      </c>
      <c r="Z106" s="4">
        <f t="shared" si="65"/>
        <v>0</v>
      </c>
      <c r="AA106" s="4">
        <f t="shared" si="66"/>
        <v>0</v>
      </c>
      <c r="AB106" s="4"/>
      <c r="AC106" s="4">
        <f t="shared" si="96"/>
        <v>0</v>
      </c>
    </row>
    <row r="107" spans="1:29" x14ac:dyDescent="0.25">
      <c r="A107" s="1">
        <f t="shared" si="59"/>
        <v>44</v>
      </c>
      <c r="B107" s="4">
        <f t="shared" si="60"/>
        <v>0</v>
      </c>
      <c r="C107" s="4">
        <f t="shared" si="61"/>
        <v>0</v>
      </c>
      <c r="D107" s="4">
        <f t="shared" si="62"/>
        <v>0</v>
      </c>
      <c r="E107" s="4">
        <f t="shared" si="63"/>
        <v>0</v>
      </c>
      <c r="F107" s="4">
        <f t="shared" ref="F107:Y107" si="111">ROUND(IF(N48=0,0,$D48/$G48*N48),2)</f>
        <v>0</v>
      </c>
      <c r="G107" s="4">
        <f t="shared" si="111"/>
        <v>0</v>
      </c>
      <c r="H107" s="4">
        <f t="shared" si="111"/>
        <v>0</v>
      </c>
      <c r="I107" s="4">
        <f t="shared" si="111"/>
        <v>0</v>
      </c>
      <c r="J107" s="4">
        <f t="shared" si="111"/>
        <v>0</v>
      </c>
      <c r="K107" s="4">
        <f t="shared" si="111"/>
        <v>0</v>
      </c>
      <c r="L107" s="4">
        <f t="shared" si="111"/>
        <v>0</v>
      </c>
      <c r="M107" s="4">
        <f t="shared" si="111"/>
        <v>0</v>
      </c>
      <c r="N107" s="4">
        <f t="shared" si="111"/>
        <v>0</v>
      </c>
      <c r="O107" s="4">
        <f t="shared" si="111"/>
        <v>0</v>
      </c>
      <c r="P107" s="4">
        <f t="shared" si="111"/>
        <v>0</v>
      </c>
      <c r="Q107" s="4">
        <f t="shared" si="111"/>
        <v>0</v>
      </c>
      <c r="R107" s="4">
        <f t="shared" si="111"/>
        <v>0</v>
      </c>
      <c r="S107" s="4">
        <f t="shared" si="111"/>
        <v>0</v>
      </c>
      <c r="T107" s="4">
        <f t="shared" si="111"/>
        <v>0</v>
      </c>
      <c r="U107" s="4">
        <f t="shared" si="111"/>
        <v>0</v>
      </c>
      <c r="V107" s="4">
        <f t="shared" si="111"/>
        <v>0</v>
      </c>
      <c r="W107" s="4">
        <f t="shared" si="111"/>
        <v>0</v>
      </c>
      <c r="X107" s="4">
        <f t="shared" si="111"/>
        <v>0</v>
      </c>
      <c r="Y107" s="4">
        <f t="shared" si="111"/>
        <v>0</v>
      </c>
      <c r="Z107" s="4">
        <f t="shared" si="65"/>
        <v>0</v>
      </c>
      <c r="AA107" s="4">
        <f t="shared" si="66"/>
        <v>0</v>
      </c>
      <c r="AB107" s="4"/>
      <c r="AC107" s="4">
        <f t="shared" si="96"/>
        <v>0</v>
      </c>
    </row>
    <row r="108" spans="1:29" x14ac:dyDescent="0.25">
      <c r="A108" s="1">
        <f t="shared" si="59"/>
        <v>45</v>
      </c>
      <c r="B108" s="4">
        <f t="shared" si="60"/>
        <v>0</v>
      </c>
      <c r="C108" s="4">
        <f t="shared" si="61"/>
        <v>0</v>
      </c>
      <c r="D108" s="4">
        <f t="shared" si="62"/>
        <v>0</v>
      </c>
      <c r="E108" s="4">
        <f t="shared" si="63"/>
        <v>0</v>
      </c>
      <c r="F108" s="4">
        <f t="shared" ref="F108:Y108" si="112">ROUND(IF(N49=0,0,$D49/$G49*N49),2)</f>
        <v>0</v>
      </c>
      <c r="G108" s="4">
        <f t="shared" si="112"/>
        <v>0</v>
      </c>
      <c r="H108" s="4">
        <f t="shared" si="112"/>
        <v>0</v>
      </c>
      <c r="I108" s="4">
        <f t="shared" si="112"/>
        <v>0</v>
      </c>
      <c r="J108" s="4">
        <f t="shared" si="112"/>
        <v>0</v>
      </c>
      <c r="K108" s="4">
        <f t="shared" si="112"/>
        <v>0</v>
      </c>
      <c r="L108" s="4">
        <f t="shared" si="112"/>
        <v>0</v>
      </c>
      <c r="M108" s="4">
        <f t="shared" si="112"/>
        <v>0</v>
      </c>
      <c r="N108" s="4">
        <f t="shared" si="112"/>
        <v>0</v>
      </c>
      <c r="O108" s="4">
        <f t="shared" si="112"/>
        <v>0</v>
      </c>
      <c r="P108" s="4">
        <f t="shared" si="112"/>
        <v>0</v>
      </c>
      <c r="Q108" s="4">
        <f t="shared" si="112"/>
        <v>0</v>
      </c>
      <c r="R108" s="4">
        <f t="shared" si="112"/>
        <v>0</v>
      </c>
      <c r="S108" s="4">
        <f t="shared" si="112"/>
        <v>0</v>
      </c>
      <c r="T108" s="4">
        <f t="shared" si="112"/>
        <v>0</v>
      </c>
      <c r="U108" s="4">
        <f t="shared" si="112"/>
        <v>0</v>
      </c>
      <c r="V108" s="4">
        <f t="shared" si="112"/>
        <v>0</v>
      </c>
      <c r="W108" s="4">
        <f t="shared" si="112"/>
        <v>0</v>
      </c>
      <c r="X108" s="4">
        <f t="shared" si="112"/>
        <v>0</v>
      </c>
      <c r="Y108" s="4">
        <f t="shared" si="112"/>
        <v>0</v>
      </c>
      <c r="Z108" s="4">
        <f t="shared" si="65"/>
        <v>0</v>
      </c>
      <c r="AA108" s="4">
        <f t="shared" si="66"/>
        <v>0</v>
      </c>
      <c r="AB108" s="4"/>
      <c r="AC108" s="4">
        <f t="shared" si="96"/>
        <v>0</v>
      </c>
    </row>
    <row r="109" spans="1:29" x14ac:dyDescent="0.25">
      <c r="A109" s="1">
        <f t="shared" si="59"/>
        <v>46</v>
      </c>
      <c r="B109" s="4">
        <f t="shared" si="60"/>
        <v>0</v>
      </c>
      <c r="C109" s="4">
        <f t="shared" si="61"/>
        <v>0</v>
      </c>
      <c r="D109" s="4">
        <f t="shared" si="62"/>
        <v>0</v>
      </c>
      <c r="E109" s="4">
        <f t="shared" si="63"/>
        <v>0</v>
      </c>
      <c r="F109" s="4">
        <f t="shared" ref="F109:Y109" si="113">ROUND(IF(N50=0,0,$D50/$G50*N50),2)</f>
        <v>0</v>
      </c>
      <c r="G109" s="4">
        <f t="shared" si="113"/>
        <v>0</v>
      </c>
      <c r="H109" s="4">
        <f t="shared" si="113"/>
        <v>0</v>
      </c>
      <c r="I109" s="4">
        <f t="shared" si="113"/>
        <v>0</v>
      </c>
      <c r="J109" s="4">
        <f t="shared" si="113"/>
        <v>0</v>
      </c>
      <c r="K109" s="4">
        <f t="shared" si="113"/>
        <v>0</v>
      </c>
      <c r="L109" s="4">
        <f t="shared" si="113"/>
        <v>0</v>
      </c>
      <c r="M109" s="4">
        <f t="shared" si="113"/>
        <v>0</v>
      </c>
      <c r="N109" s="4">
        <f t="shared" si="113"/>
        <v>0</v>
      </c>
      <c r="O109" s="4">
        <f t="shared" si="113"/>
        <v>0</v>
      </c>
      <c r="P109" s="4">
        <f t="shared" si="113"/>
        <v>0</v>
      </c>
      <c r="Q109" s="4">
        <f t="shared" si="113"/>
        <v>0</v>
      </c>
      <c r="R109" s="4">
        <f t="shared" si="113"/>
        <v>0</v>
      </c>
      <c r="S109" s="4">
        <f t="shared" si="113"/>
        <v>0</v>
      </c>
      <c r="T109" s="4">
        <f t="shared" si="113"/>
        <v>0</v>
      </c>
      <c r="U109" s="4">
        <f t="shared" si="113"/>
        <v>0</v>
      </c>
      <c r="V109" s="4">
        <f t="shared" si="113"/>
        <v>0</v>
      </c>
      <c r="W109" s="4">
        <f t="shared" si="113"/>
        <v>0</v>
      </c>
      <c r="X109" s="4">
        <f t="shared" si="113"/>
        <v>0</v>
      </c>
      <c r="Y109" s="4">
        <f t="shared" si="113"/>
        <v>0</v>
      </c>
      <c r="Z109" s="4">
        <f t="shared" si="65"/>
        <v>0</v>
      </c>
      <c r="AA109" s="4">
        <f t="shared" si="66"/>
        <v>0</v>
      </c>
      <c r="AB109" s="4"/>
      <c r="AC109" s="4">
        <f t="shared" si="96"/>
        <v>0</v>
      </c>
    </row>
    <row r="110" spans="1:29" x14ac:dyDescent="0.25">
      <c r="A110" s="1">
        <f t="shared" si="59"/>
        <v>47</v>
      </c>
      <c r="B110" s="4">
        <f t="shared" si="60"/>
        <v>0</v>
      </c>
      <c r="C110" s="4">
        <f t="shared" si="61"/>
        <v>0</v>
      </c>
      <c r="D110" s="4">
        <f t="shared" si="62"/>
        <v>0</v>
      </c>
      <c r="E110" s="4">
        <f t="shared" si="63"/>
        <v>0</v>
      </c>
      <c r="F110" s="4">
        <f t="shared" ref="F110:Y110" si="114">ROUND(IF(N51=0,0,$D51/$G51*N51),2)</f>
        <v>0</v>
      </c>
      <c r="G110" s="4">
        <f t="shared" si="114"/>
        <v>0</v>
      </c>
      <c r="H110" s="4">
        <f t="shared" si="114"/>
        <v>0</v>
      </c>
      <c r="I110" s="4">
        <f t="shared" si="114"/>
        <v>0</v>
      </c>
      <c r="J110" s="4">
        <f t="shared" si="114"/>
        <v>0</v>
      </c>
      <c r="K110" s="4">
        <f t="shared" si="114"/>
        <v>0</v>
      </c>
      <c r="L110" s="4">
        <f t="shared" si="114"/>
        <v>0</v>
      </c>
      <c r="M110" s="4">
        <f t="shared" si="114"/>
        <v>0</v>
      </c>
      <c r="N110" s="4">
        <f t="shared" si="114"/>
        <v>0</v>
      </c>
      <c r="O110" s="4">
        <f t="shared" si="114"/>
        <v>0</v>
      </c>
      <c r="P110" s="4">
        <f t="shared" si="114"/>
        <v>0</v>
      </c>
      <c r="Q110" s="4">
        <f t="shared" si="114"/>
        <v>0</v>
      </c>
      <c r="R110" s="4">
        <f t="shared" si="114"/>
        <v>0</v>
      </c>
      <c r="S110" s="4">
        <f t="shared" si="114"/>
        <v>0</v>
      </c>
      <c r="T110" s="4">
        <f t="shared" si="114"/>
        <v>0</v>
      </c>
      <c r="U110" s="4">
        <f t="shared" si="114"/>
        <v>0</v>
      </c>
      <c r="V110" s="4">
        <f t="shared" si="114"/>
        <v>0</v>
      </c>
      <c r="W110" s="4">
        <f t="shared" si="114"/>
        <v>0</v>
      </c>
      <c r="X110" s="4">
        <f t="shared" si="114"/>
        <v>0</v>
      </c>
      <c r="Y110" s="4">
        <f t="shared" si="114"/>
        <v>0</v>
      </c>
      <c r="Z110" s="4">
        <f t="shared" si="65"/>
        <v>0</v>
      </c>
      <c r="AA110" s="4">
        <f t="shared" si="66"/>
        <v>0</v>
      </c>
      <c r="AB110" s="4"/>
      <c r="AC110" s="4">
        <f t="shared" si="96"/>
        <v>0</v>
      </c>
    </row>
    <row r="111" spans="1:29" x14ac:dyDescent="0.25">
      <c r="A111" s="1">
        <f t="shared" si="59"/>
        <v>48</v>
      </c>
      <c r="B111" s="4">
        <f t="shared" si="60"/>
        <v>0</v>
      </c>
      <c r="C111" s="4">
        <f t="shared" si="61"/>
        <v>0</v>
      </c>
      <c r="D111" s="4">
        <f t="shared" si="62"/>
        <v>0</v>
      </c>
      <c r="E111" s="4">
        <f t="shared" si="63"/>
        <v>0</v>
      </c>
      <c r="F111" s="4">
        <f t="shared" ref="F111:Y111" si="115">ROUND(IF(N52=0,0,$D52/$G52*N52),2)</f>
        <v>0</v>
      </c>
      <c r="G111" s="4">
        <f t="shared" si="115"/>
        <v>0</v>
      </c>
      <c r="H111" s="4">
        <f t="shared" si="115"/>
        <v>0</v>
      </c>
      <c r="I111" s="4">
        <f t="shared" si="115"/>
        <v>0</v>
      </c>
      <c r="J111" s="4">
        <f t="shared" si="115"/>
        <v>0</v>
      </c>
      <c r="K111" s="4">
        <f t="shared" si="115"/>
        <v>0</v>
      </c>
      <c r="L111" s="4">
        <f t="shared" si="115"/>
        <v>0</v>
      </c>
      <c r="M111" s="4">
        <f t="shared" si="115"/>
        <v>0</v>
      </c>
      <c r="N111" s="4">
        <f t="shared" si="115"/>
        <v>0</v>
      </c>
      <c r="O111" s="4">
        <f t="shared" si="115"/>
        <v>0</v>
      </c>
      <c r="P111" s="4">
        <f t="shared" si="115"/>
        <v>0</v>
      </c>
      <c r="Q111" s="4">
        <f t="shared" si="115"/>
        <v>0</v>
      </c>
      <c r="R111" s="4">
        <f t="shared" si="115"/>
        <v>0</v>
      </c>
      <c r="S111" s="4">
        <f t="shared" si="115"/>
        <v>0</v>
      </c>
      <c r="T111" s="4">
        <f t="shared" si="115"/>
        <v>0</v>
      </c>
      <c r="U111" s="4">
        <f t="shared" si="115"/>
        <v>0</v>
      </c>
      <c r="V111" s="4">
        <f t="shared" si="115"/>
        <v>0</v>
      </c>
      <c r="W111" s="4">
        <f t="shared" si="115"/>
        <v>0</v>
      </c>
      <c r="X111" s="4">
        <f t="shared" si="115"/>
        <v>0</v>
      </c>
      <c r="Y111" s="4">
        <f t="shared" si="115"/>
        <v>0</v>
      </c>
      <c r="Z111" s="4">
        <f t="shared" si="65"/>
        <v>0</v>
      </c>
      <c r="AA111" s="4">
        <f t="shared" si="66"/>
        <v>0</v>
      </c>
      <c r="AB111" s="4"/>
      <c r="AC111" s="4">
        <f t="shared" si="96"/>
        <v>0</v>
      </c>
    </row>
    <row r="112" spans="1:29" x14ac:dyDescent="0.25">
      <c r="A112" s="1">
        <f t="shared" si="59"/>
        <v>49</v>
      </c>
      <c r="B112" s="4">
        <f t="shared" si="60"/>
        <v>0</v>
      </c>
      <c r="C112" s="4">
        <f t="shared" si="61"/>
        <v>0</v>
      </c>
      <c r="D112" s="4">
        <f t="shared" si="62"/>
        <v>0</v>
      </c>
      <c r="E112" s="4">
        <f t="shared" si="63"/>
        <v>0</v>
      </c>
      <c r="F112" s="4">
        <f t="shared" ref="F112:Y112" si="116">ROUND(IF(N53=0,0,$D53/$G53*N53),2)</f>
        <v>0</v>
      </c>
      <c r="G112" s="4">
        <f t="shared" si="116"/>
        <v>0</v>
      </c>
      <c r="H112" s="4">
        <f t="shared" si="116"/>
        <v>0</v>
      </c>
      <c r="I112" s="4">
        <f t="shared" si="116"/>
        <v>0</v>
      </c>
      <c r="J112" s="4">
        <f t="shared" si="116"/>
        <v>0</v>
      </c>
      <c r="K112" s="4">
        <f t="shared" si="116"/>
        <v>0</v>
      </c>
      <c r="L112" s="4">
        <f t="shared" si="116"/>
        <v>0</v>
      </c>
      <c r="M112" s="4">
        <f t="shared" si="116"/>
        <v>0</v>
      </c>
      <c r="N112" s="4">
        <f t="shared" si="116"/>
        <v>0</v>
      </c>
      <c r="O112" s="4">
        <f t="shared" si="116"/>
        <v>0</v>
      </c>
      <c r="P112" s="4">
        <f t="shared" si="116"/>
        <v>0</v>
      </c>
      <c r="Q112" s="4">
        <f t="shared" si="116"/>
        <v>0</v>
      </c>
      <c r="R112" s="4">
        <f t="shared" si="116"/>
        <v>0</v>
      </c>
      <c r="S112" s="4">
        <f t="shared" si="116"/>
        <v>0</v>
      </c>
      <c r="T112" s="4">
        <f t="shared" si="116"/>
        <v>0</v>
      </c>
      <c r="U112" s="4">
        <f t="shared" si="116"/>
        <v>0</v>
      </c>
      <c r="V112" s="4">
        <f t="shared" si="116"/>
        <v>0</v>
      </c>
      <c r="W112" s="4">
        <f t="shared" si="116"/>
        <v>0</v>
      </c>
      <c r="X112" s="4">
        <f t="shared" si="116"/>
        <v>0</v>
      </c>
      <c r="Y112" s="4">
        <f t="shared" si="116"/>
        <v>0</v>
      </c>
      <c r="Z112" s="4">
        <f t="shared" si="65"/>
        <v>0</v>
      </c>
      <c r="AA112" s="4">
        <f t="shared" si="66"/>
        <v>0</v>
      </c>
      <c r="AB112" s="4"/>
      <c r="AC112" s="4">
        <f t="shared" si="96"/>
        <v>0</v>
      </c>
    </row>
    <row r="113" spans="1:30" x14ac:dyDescent="0.25">
      <c r="A113" s="1">
        <f t="shared" si="59"/>
        <v>50</v>
      </c>
      <c r="B113" s="4">
        <f t="shared" si="60"/>
        <v>0</v>
      </c>
      <c r="C113" s="4">
        <f t="shared" si="61"/>
        <v>0</v>
      </c>
      <c r="D113" s="4">
        <f t="shared" si="62"/>
        <v>0</v>
      </c>
      <c r="E113" s="4">
        <f t="shared" si="63"/>
        <v>0</v>
      </c>
      <c r="F113" s="4">
        <f t="shared" ref="F113:Y113" si="117">ROUND(IF(N54=0,0,$D54/$G54*N54),2)</f>
        <v>0</v>
      </c>
      <c r="G113" s="4">
        <f t="shared" si="117"/>
        <v>0</v>
      </c>
      <c r="H113" s="4">
        <f t="shared" si="117"/>
        <v>0</v>
      </c>
      <c r="I113" s="4">
        <f t="shared" si="117"/>
        <v>0</v>
      </c>
      <c r="J113" s="4">
        <f t="shared" si="117"/>
        <v>0</v>
      </c>
      <c r="K113" s="4">
        <f t="shared" si="117"/>
        <v>0</v>
      </c>
      <c r="L113" s="4">
        <f t="shared" si="117"/>
        <v>0</v>
      </c>
      <c r="M113" s="4">
        <f t="shared" si="117"/>
        <v>0</v>
      </c>
      <c r="N113" s="4">
        <f t="shared" si="117"/>
        <v>0</v>
      </c>
      <c r="O113" s="4">
        <f t="shared" si="117"/>
        <v>0</v>
      </c>
      <c r="P113" s="4">
        <f t="shared" si="117"/>
        <v>0</v>
      </c>
      <c r="Q113" s="4">
        <f t="shared" si="117"/>
        <v>0</v>
      </c>
      <c r="R113" s="4">
        <f t="shared" si="117"/>
        <v>0</v>
      </c>
      <c r="S113" s="4">
        <f t="shared" si="117"/>
        <v>0</v>
      </c>
      <c r="T113" s="4">
        <f t="shared" si="117"/>
        <v>0</v>
      </c>
      <c r="U113" s="4">
        <f t="shared" si="117"/>
        <v>0</v>
      </c>
      <c r="V113" s="4">
        <f t="shared" si="117"/>
        <v>0</v>
      </c>
      <c r="W113" s="4">
        <f t="shared" si="117"/>
        <v>0</v>
      </c>
      <c r="X113" s="4">
        <f t="shared" si="117"/>
        <v>0</v>
      </c>
      <c r="Y113" s="4">
        <f t="shared" si="117"/>
        <v>0</v>
      </c>
      <c r="Z113" s="4">
        <f t="shared" si="65"/>
        <v>0</v>
      </c>
      <c r="AA113" s="4">
        <f t="shared" si="66"/>
        <v>0</v>
      </c>
      <c r="AB113" s="4"/>
      <c r="AC113" s="4">
        <f t="shared" si="96"/>
        <v>0</v>
      </c>
    </row>
    <row r="114" spans="1:30" x14ac:dyDescent="0.25">
      <c r="A114" s="1">
        <f t="shared" si="59"/>
        <v>51</v>
      </c>
      <c r="B114" s="4">
        <f t="shared" si="60"/>
        <v>0</v>
      </c>
      <c r="C114" s="4">
        <f t="shared" si="61"/>
        <v>0</v>
      </c>
      <c r="D114" s="4">
        <f t="shared" si="62"/>
        <v>0</v>
      </c>
      <c r="E114" s="4">
        <f t="shared" si="63"/>
        <v>0</v>
      </c>
      <c r="F114" s="4">
        <f t="shared" ref="F114:Y114" si="118">ROUND(IF(N55=0,0,$D55/$G55*N55),2)</f>
        <v>0</v>
      </c>
      <c r="G114" s="4">
        <f t="shared" si="118"/>
        <v>0</v>
      </c>
      <c r="H114" s="4">
        <f t="shared" si="118"/>
        <v>0</v>
      </c>
      <c r="I114" s="4">
        <f t="shared" si="118"/>
        <v>0</v>
      </c>
      <c r="J114" s="4">
        <f t="shared" si="118"/>
        <v>0</v>
      </c>
      <c r="K114" s="4">
        <f t="shared" si="118"/>
        <v>0</v>
      </c>
      <c r="L114" s="4">
        <f t="shared" si="118"/>
        <v>0</v>
      </c>
      <c r="M114" s="4">
        <f t="shared" si="118"/>
        <v>0</v>
      </c>
      <c r="N114" s="4">
        <f t="shared" si="118"/>
        <v>0</v>
      </c>
      <c r="O114" s="4">
        <f t="shared" si="118"/>
        <v>0</v>
      </c>
      <c r="P114" s="4">
        <f t="shared" si="118"/>
        <v>0</v>
      </c>
      <c r="Q114" s="4">
        <f t="shared" si="118"/>
        <v>0</v>
      </c>
      <c r="R114" s="4">
        <f t="shared" si="118"/>
        <v>0</v>
      </c>
      <c r="S114" s="4">
        <f t="shared" si="118"/>
        <v>0</v>
      </c>
      <c r="T114" s="4">
        <f t="shared" si="118"/>
        <v>0</v>
      </c>
      <c r="U114" s="4">
        <f t="shared" si="118"/>
        <v>0</v>
      </c>
      <c r="V114" s="4">
        <f t="shared" si="118"/>
        <v>0</v>
      </c>
      <c r="W114" s="4">
        <f t="shared" si="118"/>
        <v>0</v>
      </c>
      <c r="X114" s="4">
        <f t="shared" si="118"/>
        <v>0</v>
      </c>
      <c r="Y114" s="4">
        <f t="shared" si="118"/>
        <v>0</v>
      </c>
      <c r="Z114" s="4">
        <f t="shared" si="65"/>
        <v>0</v>
      </c>
      <c r="AA114" s="4">
        <f t="shared" si="66"/>
        <v>0</v>
      </c>
      <c r="AB114" s="4"/>
      <c r="AC114" s="4">
        <f t="shared" si="96"/>
        <v>0</v>
      </c>
    </row>
    <row r="115" spans="1:30" x14ac:dyDescent="0.25">
      <c r="A115" s="1">
        <f t="shared" si="59"/>
        <v>52</v>
      </c>
      <c r="B115" s="4">
        <f t="shared" si="60"/>
        <v>0</v>
      </c>
      <c r="C115" s="4">
        <f t="shared" si="61"/>
        <v>0</v>
      </c>
      <c r="D115" s="4">
        <f t="shared" si="62"/>
        <v>0</v>
      </c>
      <c r="E115" s="4">
        <f t="shared" si="63"/>
        <v>0</v>
      </c>
      <c r="F115" s="4">
        <f t="shared" ref="F115:Y115" si="119">ROUND(IF(N56=0,0,$D56/$G56*N56),2)</f>
        <v>0</v>
      </c>
      <c r="G115" s="4">
        <f t="shared" si="119"/>
        <v>0</v>
      </c>
      <c r="H115" s="4">
        <f t="shared" si="119"/>
        <v>0</v>
      </c>
      <c r="I115" s="4">
        <f t="shared" si="119"/>
        <v>0</v>
      </c>
      <c r="J115" s="4">
        <f t="shared" si="119"/>
        <v>0</v>
      </c>
      <c r="K115" s="4">
        <f t="shared" si="119"/>
        <v>0</v>
      </c>
      <c r="L115" s="4">
        <f t="shared" si="119"/>
        <v>0</v>
      </c>
      <c r="M115" s="4">
        <f t="shared" si="119"/>
        <v>0</v>
      </c>
      <c r="N115" s="4">
        <f t="shared" si="119"/>
        <v>0</v>
      </c>
      <c r="O115" s="4">
        <f t="shared" si="119"/>
        <v>0</v>
      </c>
      <c r="P115" s="4">
        <f t="shared" si="119"/>
        <v>0</v>
      </c>
      <c r="Q115" s="4">
        <f t="shared" si="119"/>
        <v>0</v>
      </c>
      <c r="R115" s="4">
        <f t="shared" si="119"/>
        <v>0</v>
      </c>
      <c r="S115" s="4">
        <f t="shared" si="119"/>
        <v>0</v>
      </c>
      <c r="T115" s="4">
        <f t="shared" si="119"/>
        <v>0</v>
      </c>
      <c r="U115" s="4">
        <f t="shared" si="119"/>
        <v>0</v>
      </c>
      <c r="V115" s="4">
        <f t="shared" si="119"/>
        <v>0</v>
      </c>
      <c r="W115" s="4">
        <f t="shared" si="119"/>
        <v>0</v>
      </c>
      <c r="X115" s="4">
        <f t="shared" si="119"/>
        <v>0</v>
      </c>
      <c r="Y115" s="4">
        <f t="shared" si="119"/>
        <v>0</v>
      </c>
      <c r="Z115" s="4">
        <f t="shared" si="65"/>
        <v>0</v>
      </c>
      <c r="AA115" s="4">
        <f t="shared" si="66"/>
        <v>0</v>
      </c>
      <c r="AB115" s="4"/>
      <c r="AC115" s="4">
        <f t="shared" si="96"/>
        <v>0</v>
      </c>
    </row>
    <row r="116" spans="1:30" x14ac:dyDescent="0.25">
      <c r="A116" s="1" t="str">
        <f t="shared" si="59"/>
        <v>53/1</v>
      </c>
      <c r="B116" s="4">
        <f t="shared" si="60"/>
        <v>0</v>
      </c>
      <c r="C116" s="4">
        <f t="shared" si="61"/>
        <v>0</v>
      </c>
      <c r="D116" s="4">
        <f t="shared" si="62"/>
        <v>0</v>
      </c>
      <c r="E116" s="4">
        <f t="shared" si="63"/>
        <v>0</v>
      </c>
      <c r="F116" s="4">
        <f t="shared" ref="F116:Y116" si="120">ROUND(IF(N57=0,0,$D57/$G57*N57),2)</f>
        <v>0</v>
      </c>
      <c r="G116" s="4">
        <f t="shared" si="120"/>
        <v>0</v>
      </c>
      <c r="H116" s="4">
        <f t="shared" si="120"/>
        <v>0</v>
      </c>
      <c r="I116" s="4">
        <f t="shared" si="120"/>
        <v>0</v>
      </c>
      <c r="J116" s="4">
        <f t="shared" si="120"/>
        <v>0</v>
      </c>
      <c r="K116" s="4">
        <f t="shared" si="120"/>
        <v>0</v>
      </c>
      <c r="L116" s="4">
        <f t="shared" si="120"/>
        <v>0</v>
      </c>
      <c r="M116" s="4">
        <f t="shared" si="120"/>
        <v>0</v>
      </c>
      <c r="N116" s="4">
        <f t="shared" si="120"/>
        <v>0</v>
      </c>
      <c r="O116" s="4">
        <f t="shared" si="120"/>
        <v>0</v>
      </c>
      <c r="P116" s="4">
        <f t="shared" si="120"/>
        <v>0</v>
      </c>
      <c r="Q116" s="4">
        <f t="shared" si="120"/>
        <v>0</v>
      </c>
      <c r="R116" s="4">
        <f t="shared" si="120"/>
        <v>0</v>
      </c>
      <c r="S116" s="4">
        <f t="shared" si="120"/>
        <v>0</v>
      </c>
      <c r="T116" s="4">
        <f t="shared" si="120"/>
        <v>0</v>
      </c>
      <c r="U116" s="4">
        <f t="shared" si="120"/>
        <v>0</v>
      </c>
      <c r="V116" s="4">
        <f t="shared" si="120"/>
        <v>0</v>
      </c>
      <c r="W116" s="4">
        <f t="shared" si="120"/>
        <v>0</v>
      </c>
      <c r="X116" s="4">
        <f t="shared" si="120"/>
        <v>0</v>
      </c>
      <c r="Y116" s="4">
        <f t="shared" si="120"/>
        <v>0</v>
      </c>
      <c r="Z116" s="4">
        <f t="shared" si="65"/>
        <v>0</v>
      </c>
      <c r="AA116" s="4">
        <f t="shared" si="66"/>
        <v>0</v>
      </c>
      <c r="AB116" s="4"/>
      <c r="AC116" s="4">
        <f t="shared" si="96"/>
        <v>0</v>
      </c>
    </row>
    <row r="117" spans="1:30" x14ac:dyDescent="0.25">
      <c r="B117" s="4">
        <f>SUM(B63:B116)</f>
        <v>0</v>
      </c>
      <c r="C117" s="4">
        <f>SUM(C63:C116)</f>
        <v>0</v>
      </c>
      <c r="D117" s="4">
        <f t="shared" ref="D117:AA117" si="121">SUM(D63:D116)</f>
        <v>0</v>
      </c>
      <c r="E117" s="4">
        <f t="shared" si="121"/>
        <v>0</v>
      </c>
      <c r="F117" s="4">
        <f t="shared" si="121"/>
        <v>0</v>
      </c>
      <c r="G117" s="4">
        <f t="shared" si="121"/>
        <v>0</v>
      </c>
      <c r="H117" s="4">
        <f t="shared" si="121"/>
        <v>0</v>
      </c>
      <c r="I117" s="4">
        <f t="shared" si="121"/>
        <v>0</v>
      </c>
      <c r="J117" s="4">
        <f t="shared" si="121"/>
        <v>0</v>
      </c>
      <c r="K117" s="4">
        <f t="shared" si="121"/>
        <v>0</v>
      </c>
      <c r="L117" s="4">
        <f t="shared" si="121"/>
        <v>0</v>
      </c>
      <c r="M117" s="4">
        <f t="shared" si="121"/>
        <v>0</v>
      </c>
      <c r="N117" s="4">
        <f t="shared" si="121"/>
        <v>0</v>
      </c>
      <c r="O117" s="4">
        <f t="shared" si="121"/>
        <v>0</v>
      </c>
      <c r="P117" s="4">
        <f t="shared" si="121"/>
        <v>0</v>
      </c>
      <c r="Q117" s="4">
        <f t="shared" si="121"/>
        <v>0</v>
      </c>
      <c r="R117" s="4">
        <f t="shared" si="121"/>
        <v>0</v>
      </c>
      <c r="S117" s="4">
        <f t="shared" si="121"/>
        <v>0</v>
      </c>
      <c r="T117" s="4">
        <f t="shared" si="121"/>
        <v>0</v>
      </c>
      <c r="U117" s="4">
        <f t="shared" si="121"/>
        <v>0</v>
      </c>
      <c r="V117" s="4">
        <f t="shared" si="121"/>
        <v>0</v>
      </c>
      <c r="W117" s="4">
        <f t="shared" si="121"/>
        <v>0</v>
      </c>
      <c r="X117" s="4">
        <f t="shared" si="121"/>
        <v>0</v>
      </c>
      <c r="Y117" s="4">
        <f t="shared" si="121"/>
        <v>0</v>
      </c>
      <c r="Z117" s="4">
        <f t="shared" si="121"/>
        <v>0</v>
      </c>
      <c r="AA117" s="4">
        <f t="shared" si="121"/>
        <v>0</v>
      </c>
      <c r="AB117" s="4">
        <f>SUM(AB63:AB116)</f>
        <v>0</v>
      </c>
      <c r="AC117" s="4">
        <f>SUM(AC63:AC116)</f>
        <v>0</v>
      </c>
    </row>
    <row r="118" spans="1:30" x14ac:dyDescent="0.25">
      <c r="B118" s="4"/>
      <c r="C118" s="4">
        <f>B117+C117</f>
        <v>0</v>
      </c>
      <c r="D118" s="4"/>
      <c r="E118" s="4">
        <f t="shared" ref="E118:Y118" si="122">D117+E117</f>
        <v>0</v>
      </c>
      <c r="F118" s="4"/>
      <c r="G118" s="4">
        <f t="shared" si="122"/>
        <v>0</v>
      </c>
      <c r="H118" s="4"/>
      <c r="I118" s="4">
        <f t="shared" si="122"/>
        <v>0</v>
      </c>
      <c r="J118" s="4"/>
      <c r="K118" s="4">
        <f t="shared" si="122"/>
        <v>0</v>
      </c>
      <c r="L118" s="4"/>
      <c r="M118" s="4">
        <f t="shared" si="122"/>
        <v>0</v>
      </c>
      <c r="N118" s="4"/>
      <c r="O118" s="4">
        <f t="shared" si="122"/>
        <v>0</v>
      </c>
      <c r="P118" s="4"/>
      <c r="Q118" s="4">
        <f t="shared" si="122"/>
        <v>0</v>
      </c>
      <c r="R118" s="4"/>
      <c r="S118" s="4">
        <f t="shared" si="122"/>
        <v>0</v>
      </c>
      <c r="T118" s="4"/>
      <c r="U118" s="4">
        <f t="shared" si="122"/>
        <v>0</v>
      </c>
      <c r="V118" s="4"/>
      <c r="W118" s="4">
        <f t="shared" si="122"/>
        <v>0</v>
      </c>
      <c r="X118" s="4"/>
      <c r="Y118" s="4">
        <f t="shared" si="122"/>
        <v>0</v>
      </c>
    </row>
    <row r="122" spans="1:30" x14ac:dyDescent="0.25">
      <c r="A122" s="1" t="s">
        <v>32</v>
      </c>
    </row>
    <row r="123" spans="1:30" x14ac:dyDescent="0.25">
      <c r="A123" s="1" t="s">
        <v>31</v>
      </c>
      <c r="B123" s="1"/>
      <c r="C123" s="5" t="s">
        <v>2</v>
      </c>
      <c r="D123" s="5" t="s">
        <v>2</v>
      </c>
      <c r="E123" s="1" t="s">
        <v>3</v>
      </c>
      <c r="F123" s="1" t="str">
        <f>E123</f>
        <v>februari</v>
      </c>
      <c r="G123" s="1" t="s">
        <v>4</v>
      </c>
      <c r="H123" s="1" t="s">
        <v>4</v>
      </c>
      <c r="I123" s="1" t="s">
        <v>5</v>
      </c>
      <c r="J123" s="1" t="s">
        <v>5</v>
      </c>
      <c r="K123" s="1" t="s">
        <v>6</v>
      </c>
      <c r="L123" s="1" t="s">
        <v>6</v>
      </c>
      <c r="M123" s="1" t="s">
        <v>7</v>
      </c>
      <c r="N123" s="1" t="s">
        <v>7</v>
      </c>
      <c r="O123" s="1" t="s">
        <v>8</v>
      </c>
      <c r="P123" s="1" t="s">
        <v>8</v>
      </c>
      <c r="Q123" s="1" t="s">
        <v>9</v>
      </c>
      <c r="R123" s="1" t="str">
        <f>Q123</f>
        <v>augustus</v>
      </c>
      <c r="S123" s="1" t="s">
        <v>10</v>
      </c>
      <c r="T123" s="1" t="str">
        <f>S123</f>
        <v>september</v>
      </c>
      <c r="U123" s="1" t="s">
        <v>11</v>
      </c>
      <c r="V123" s="1" t="str">
        <f>U123</f>
        <v>oktober</v>
      </c>
      <c r="W123" s="1" t="s">
        <v>12</v>
      </c>
      <c r="X123" s="1" t="str">
        <f>W123</f>
        <v>november</v>
      </c>
      <c r="Y123" s="1" t="s">
        <v>13</v>
      </c>
      <c r="Z123" s="1" t="str">
        <f>Y123</f>
        <v>december</v>
      </c>
      <c r="AA123" s="1" t="s">
        <v>24</v>
      </c>
      <c r="AB123" s="1" t="s">
        <v>37</v>
      </c>
      <c r="AC123" s="1" t="s">
        <v>25</v>
      </c>
      <c r="AD123" s="1" t="s">
        <v>26</v>
      </c>
    </row>
    <row r="124" spans="1:30" x14ac:dyDescent="0.25">
      <c r="A124" s="1">
        <f>A4</f>
        <v>52</v>
      </c>
      <c r="B124" s="4">
        <f>Inkomsten!D14</f>
        <v>0</v>
      </c>
      <c r="C124" s="4">
        <f>ROUND(IF(J4=0,0,$B$124/$G4*J4),2)</f>
        <v>0</v>
      </c>
      <c r="D124" s="4">
        <f>ROUND(IF(K4=0,0,$B$124/$G4*K4),2)</f>
        <v>0</v>
      </c>
      <c r="E124" s="4">
        <f t="shared" ref="E124:Z124" si="123">ROUND(IF(L4=0,0,$B$124/$G4*L4),2)</f>
        <v>0</v>
      </c>
      <c r="F124" s="4">
        <f t="shared" si="123"/>
        <v>0</v>
      </c>
      <c r="G124" s="4">
        <f t="shared" si="123"/>
        <v>0</v>
      </c>
      <c r="H124" s="4">
        <f t="shared" si="123"/>
        <v>0</v>
      </c>
      <c r="I124" s="4">
        <f t="shared" si="123"/>
        <v>0</v>
      </c>
      <c r="J124" s="4">
        <f t="shared" si="123"/>
        <v>0</v>
      </c>
      <c r="K124" s="4">
        <f t="shared" si="123"/>
        <v>0</v>
      </c>
      <c r="L124" s="4">
        <f t="shared" si="123"/>
        <v>0</v>
      </c>
      <c r="M124" s="4">
        <f t="shared" si="123"/>
        <v>0</v>
      </c>
      <c r="N124" s="4">
        <f t="shared" si="123"/>
        <v>0</v>
      </c>
      <c r="O124" s="4">
        <f t="shared" si="123"/>
        <v>0</v>
      </c>
      <c r="P124" s="4">
        <f t="shared" si="123"/>
        <v>0</v>
      </c>
      <c r="Q124" s="4">
        <f t="shared" si="123"/>
        <v>0</v>
      </c>
      <c r="R124" s="4">
        <f t="shared" si="123"/>
        <v>0</v>
      </c>
      <c r="S124" s="4">
        <f t="shared" si="123"/>
        <v>0</v>
      </c>
      <c r="T124" s="4">
        <f t="shared" si="123"/>
        <v>0</v>
      </c>
      <c r="U124" s="4">
        <f t="shared" si="123"/>
        <v>0</v>
      </c>
      <c r="V124" s="4">
        <f t="shared" si="123"/>
        <v>0</v>
      </c>
      <c r="W124" s="4">
        <f t="shared" si="123"/>
        <v>0</v>
      </c>
      <c r="X124" s="4">
        <f t="shared" si="123"/>
        <v>0</v>
      </c>
      <c r="Y124" s="4">
        <f t="shared" si="123"/>
        <v>0</v>
      </c>
      <c r="Z124" s="4">
        <f t="shared" si="123"/>
        <v>0</v>
      </c>
      <c r="AA124" s="4">
        <f>SUM(C124:Z124)</f>
        <v>0</v>
      </c>
      <c r="AB124" s="4">
        <f>B124</f>
        <v>0</v>
      </c>
      <c r="AC124" s="4">
        <f>B124-AA124</f>
        <v>0</v>
      </c>
    </row>
    <row r="125" spans="1:30" x14ac:dyDescent="0.25">
      <c r="A125" s="1">
        <f t="shared" ref="A125:A177" si="124">A5</f>
        <v>1</v>
      </c>
      <c r="B125" s="4">
        <f>Inkomsten!D15</f>
        <v>0</v>
      </c>
      <c r="C125" s="4">
        <f>ROUND(IF(J5=0,0,$B$125/$G5*J5),2)</f>
        <v>0</v>
      </c>
      <c r="D125" s="4">
        <f t="shared" ref="D125:Z125" si="125">ROUND(IF(K5=0,0,$B$125/$G5*K5),2)</f>
        <v>0</v>
      </c>
      <c r="E125" s="4">
        <f t="shared" si="125"/>
        <v>0</v>
      </c>
      <c r="F125" s="4">
        <f t="shared" si="125"/>
        <v>0</v>
      </c>
      <c r="G125" s="4">
        <f t="shared" si="125"/>
        <v>0</v>
      </c>
      <c r="H125" s="4">
        <f t="shared" si="125"/>
        <v>0</v>
      </c>
      <c r="I125" s="4">
        <f t="shared" si="125"/>
        <v>0</v>
      </c>
      <c r="J125" s="4">
        <f t="shared" si="125"/>
        <v>0</v>
      </c>
      <c r="K125" s="4">
        <f t="shared" si="125"/>
        <v>0</v>
      </c>
      <c r="L125" s="4">
        <f t="shared" si="125"/>
        <v>0</v>
      </c>
      <c r="M125" s="4">
        <f t="shared" si="125"/>
        <v>0</v>
      </c>
      <c r="N125" s="4">
        <f t="shared" si="125"/>
        <v>0</v>
      </c>
      <c r="O125" s="4">
        <f t="shared" si="125"/>
        <v>0</v>
      </c>
      <c r="P125" s="4">
        <f t="shared" si="125"/>
        <v>0</v>
      </c>
      <c r="Q125" s="4">
        <f t="shared" si="125"/>
        <v>0</v>
      </c>
      <c r="R125" s="4">
        <f t="shared" si="125"/>
        <v>0</v>
      </c>
      <c r="S125" s="4">
        <f t="shared" si="125"/>
        <v>0</v>
      </c>
      <c r="T125" s="4">
        <f t="shared" si="125"/>
        <v>0</v>
      </c>
      <c r="U125" s="4">
        <f t="shared" si="125"/>
        <v>0</v>
      </c>
      <c r="V125" s="4">
        <f t="shared" si="125"/>
        <v>0</v>
      </c>
      <c r="W125" s="4">
        <f t="shared" si="125"/>
        <v>0</v>
      </c>
      <c r="X125" s="4">
        <f t="shared" si="125"/>
        <v>0</v>
      </c>
      <c r="Y125" s="4">
        <f t="shared" si="125"/>
        <v>0</v>
      </c>
      <c r="Z125" s="4">
        <f t="shared" si="125"/>
        <v>0</v>
      </c>
      <c r="AA125" s="4">
        <f t="shared" ref="AA125:AA177" si="126">SUM(C125:Z125)</f>
        <v>0</v>
      </c>
      <c r="AB125" s="4">
        <f t="shared" ref="AB125:AB177" si="127">B125</f>
        <v>0</v>
      </c>
      <c r="AC125" s="4">
        <f t="shared" ref="AC125:AC149" si="128">B125-AA125</f>
        <v>0</v>
      </c>
    </row>
    <row r="126" spans="1:30" x14ac:dyDescent="0.25">
      <c r="A126" s="1">
        <f t="shared" si="124"/>
        <v>2</v>
      </c>
      <c r="B126" s="4">
        <f>Inkomsten!D16</f>
        <v>0</v>
      </c>
      <c r="C126" s="4">
        <f>ROUND(IF(J6=0,0,$B$126/$G6*J6),2)</f>
        <v>0</v>
      </c>
      <c r="D126" s="4">
        <f t="shared" ref="D126:Z126" si="129">ROUND(IF(K6=0,0,$B$126/$G6*K6),2)</f>
        <v>0</v>
      </c>
      <c r="E126" s="4">
        <f t="shared" si="129"/>
        <v>0</v>
      </c>
      <c r="F126" s="4">
        <f t="shared" si="129"/>
        <v>0</v>
      </c>
      <c r="G126" s="4">
        <f t="shared" si="129"/>
        <v>0</v>
      </c>
      <c r="H126" s="4">
        <f t="shared" si="129"/>
        <v>0</v>
      </c>
      <c r="I126" s="4">
        <f t="shared" si="129"/>
        <v>0</v>
      </c>
      <c r="J126" s="4">
        <f t="shared" si="129"/>
        <v>0</v>
      </c>
      <c r="K126" s="4">
        <f t="shared" si="129"/>
        <v>0</v>
      </c>
      <c r="L126" s="4">
        <f t="shared" si="129"/>
        <v>0</v>
      </c>
      <c r="M126" s="4">
        <f t="shared" si="129"/>
        <v>0</v>
      </c>
      <c r="N126" s="4">
        <f t="shared" si="129"/>
        <v>0</v>
      </c>
      <c r="O126" s="4">
        <f t="shared" si="129"/>
        <v>0</v>
      </c>
      <c r="P126" s="4">
        <f t="shared" si="129"/>
        <v>0</v>
      </c>
      <c r="Q126" s="4">
        <f t="shared" si="129"/>
        <v>0</v>
      </c>
      <c r="R126" s="4">
        <f t="shared" si="129"/>
        <v>0</v>
      </c>
      <c r="S126" s="4">
        <f t="shared" si="129"/>
        <v>0</v>
      </c>
      <c r="T126" s="4">
        <f t="shared" si="129"/>
        <v>0</v>
      </c>
      <c r="U126" s="4">
        <f t="shared" si="129"/>
        <v>0</v>
      </c>
      <c r="V126" s="4">
        <f t="shared" si="129"/>
        <v>0</v>
      </c>
      <c r="W126" s="4">
        <f t="shared" si="129"/>
        <v>0</v>
      </c>
      <c r="X126" s="4">
        <f t="shared" si="129"/>
        <v>0</v>
      </c>
      <c r="Y126" s="4">
        <f t="shared" si="129"/>
        <v>0</v>
      </c>
      <c r="Z126" s="4">
        <f t="shared" si="129"/>
        <v>0</v>
      </c>
      <c r="AA126" s="4">
        <f t="shared" si="126"/>
        <v>0</v>
      </c>
      <c r="AB126" s="4">
        <f t="shared" si="127"/>
        <v>0</v>
      </c>
      <c r="AC126" s="4">
        <f t="shared" si="128"/>
        <v>0</v>
      </c>
    </row>
    <row r="127" spans="1:30" x14ac:dyDescent="0.25">
      <c r="A127" s="1">
        <f t="shared" si="124"/>
        <v>3</v>
      </c>
      <c r="B127" s="4">
        <f>Inkomsten!D17</f>
        <v>0</v>
      </c>
      <c r="C127" s="4">
        <f>ROUND(IF(J7=0,0,$B$127/$G7*J7),2)</f>
        <v>0</v>
      </c>
      <c r="D127" s="4">
        <f t="shared" ref="D127:Z127" si="130">ROUND(IF(K7=0,0,$B$127/$G7*K7),2)</f>
        <v>0</v>
      </c>
      <c r="E127" s="4">
        <f t="shared" si="130"/>
        <v>0</v>
      </c>
      <c r="F127" s="4">
        <f t="shared" si="130"/>
        <v>0</v>
      </c>
      <c r="G127" s="4">
        <f t="shared" si="130"/>
        <v>0</v>
      </c>
      <c r="H127" s="4">
        <f t="shared" si="130"/>
        <v>0</v>
      </c>
      <c r="I127" s="4">
        <f t="shared" si="130"/>
        <v>0</v>
      </c>
      <c r="J127" s="4">
        <f t="shared" si="130"/>
        <v>0</v>
      </c>
      <c r="K127" s="4">
        <f t="shared" si="130"/>
        <v>0</v>
      </c>
      <c r="L127" s="4">
        <f t="shared" si="130"/>
        <v>0</v>
      </c>
      <c r="M127" s="4">
        <f t="shared" si="130"/>
        <v>0</v>
      </c>
      <c r="N127" s="4">
        <f t="shared" si="130"/>
        <v>0</v>
      </c>
      <c r="O127" s="4">
        <f t="shared" si="130"/>
        <v>0</v>
      </c>
      <c r="P127" s="4">
        <f t="shared" si="130"/>
        <v>0</v>
      </c>
      <c r="Q127" s="4">
        <f t="shared" si="130"/>
        <v>0</v>
      </c>
      <c r="R127" s="4">
        <f t="shared" si="130"/>
        <v>0</v>
      </c>
      <c r="S127" s="4">
        <f t="shared" si="130"/>
        <v>0</v>
      </c>
      <c r="T127" s="4">
        <f t="shared" si="130"/>
        <v>0</v>
      </c>
      <c r="U127" s="4">
        <f t="shared" si="130"/>
        <v>0</v>
      </c>
      <c r="V127" s="4">
        <f t="shared" si="130"/>
        <v>0</v>
      </c>
      <c r="W127" s="4">
        <f t="shared" si="130"/>
        <v>0</v>
      </c>
      <c r="X127" s="4">
        <f t="shared" si="130"/>
        <v>0</v>
      </c>
      <c r="Y127" s="4">
        <f t="shared" si="130"/>
        <v>0</v>
      </c>
      <c r="Z127" s="4">
        <f t="shared" si="130"/>
        <v>0</v>
      </c>
      <c r="AA127" s="4">
        <f t="shared" si="126"/>
        <v>0</v>
      </c>
      <c r="AB127" s="4">
        <f t="shared" si="127"/>
        <v>0</v>
      </c>
      <c r="AC127" s="4">
        <f t="shared" si="128"/>
        <v>0</v>
      </c>
    </row>
    <row r="128" spans="1:30" x14ac:dyDescent="0.25">
      <c r="A128" s="1">
        <f t="shared" si="124"/>
        <v>4</v>
      </c>
      <c r="B128" s="4">
        <f>Inkomsten!D18</f>
        <v>0</v>
      </c>
      <c r="C128" s="4">
        <f>ROUND(IF(J8=0,0,$B$128/$G8*J8),2)</f>
        <v>0</v>
      </c>
      <c r="D128" s="4">
        <f t="shared" ref="D128:Z128" si="131">ROUND(IF(K8=0,0,$B$128/$G8*K8),2)</f>
        <v>0</v>
      </c>
      <c r="E128" s="4">
        <f t="shared" si="131"/>
        <v>0</v>
      </c>
      <c r="F128" s="4">
        <f t="shared" si="131"/>
        <v>0</v>
      </c>
      <c r="G128" s="4">
        <f t="shared" si="131"/>
        <v>0</v>
      </c>
      <c r="H128" s="4">
        <f t="shared" si="131"/>
        <v>0</v>
      </c>
      <c r="I128" s="4">
        <f t="shared" si="131"/>
        <v>0</v>
      </c>
      <c r="J128" s="4">
        <f t="shared" si="131"/>
        <v>0</v>
      </c>
      <c r="K128" s="4">
        <f t="shared" si="131"/>
        <v>0</v>
      </c>
      <c r="L128" s="4">
        <f t="shared" si="131"/>
        <v>0</v>
      </c>
      <c r="M128" s="4">
        <f t="shared" si="131"/>
        <v>0</v>
      </c>
      <c r="N128" s="4">
        <f t="shared" si="131"/>
        <v>0</v>
      </c>
      <c r="O128" s="4">
        <f t="shared" si="131"/>
        <v>0</v>
      </c>
      <c r="P128" s="4">
        <f t="shared" si="131"/>
        <v>0</v>
      </c>
      <c r="Q128" s="4">
        <f t="shared" si="131"/>
        <v>0</v>
      </c>
      <c r="R128" s="4">
        <f t="shared" si="131"/>
        <v>0</v>
      </c>
      <c r="S128" s="4">
        <f t="shared" si="131"/>
        <v>0</v>
      </c>
      <c r="T128" s="4">
        <f t="shared" si="131"/>
        <v>0</v>
      </c>
      <c r="U128" s="4">
        <f t="shared" si="131"/>
        <v>0</v>
      </c>
      <c r="V128" s="4">
        <f t="shared" si="131"/>
        <v>0</v>
      </c>
      <c r="W128" s="4">
        <f t="shared" si="131"/>
        <v>0</v>
      </c>
      <c r="X128" s="4">
        <f t="shared" si="131"/>
        <v>0</v>
      </c>
      <c r="Y128" s="4">
        <f t="shared" si="131"/>
        <v>0</v>
      </c>
      <c r="Z128" s="4">
        <f t="shared" si="131"/>
        <v>0</v>
      </c>
      <c r="AA128" s="4">
        <f t="shared" si="126"/>
        <v>0</v>
      </c>
      <c r="AB128" s="4">
        <f t="shared" si="127"/>
        <v>0</v>
      </c>
      <c r="AC128" s="4">
        <f t="shared" si="128"/>
        <v>0</v>
      </c>
    </row>
    <row r="129" spans="1:33" x14ac:dyDescent="0.25">
      <c r="A129" s="1">
        <f t="shared" si="124"/>
        <v>5</v>
      </c>
      <c r="B129" s="4">
        <f>Inkomsten!D19</f>
        <v>0</v>
      </c>
      <c r="C129" s="4">
        <f>ROUND(IF(J9=0,0,$B$129/$G9*J9),2)</f>
        <v>0</v>
      </c>
      <c r="D129" s="4">
        <f t="shared" ref="D129:Z129" si="132">ROUND(IF(K9=0,0,$B$129/$G9*K9),2)</f>
        <v>0</v>
      </c>
      <c r="E129" s="4">
        <f t="shared" si="132"/>
        <v>0</v>
      </c>
      <c r="F129" s="4">
        <f t="shared" si="132"/>
        <v>0</v>
      </c>
      <c r="G129" s="4">
        <f t="shared" si="132"/>
        <v>0</v>
      </c>
      <c r="H129" s="4">
        <f t="shared" si="132"/>
        <v>0</v>
      </c>
      <c r="I129" s="4">
        <f t="shared" si="132"/>
        <v>0</v>
      </c>
      <c r="J129" s="4">
        <f t="shared" si="132"/>
        <v>0</v>
      </c>
      <c r="K129" s="4">
        <f t="shared" si="132"/>
        <v>0</v>
      </c>
      <c r="L129" s="4">
        <f t="shared" si="132"/>
        <v>0</v>
      </c>
      <c r="M129" s="4">
        <f t="shared" si="132"/>
        <v>0</v>
      </c>
      <c r="N129" s="4">
        <f t="shared" si="132"/>
        <v>0</v>
      </c>
      <c r="O129" s="4">
        <f t="shared" si="132"/>
        <v>0</v>
      </c>
      <c r="P129" s="4">
        <f t="shared" si="132"/>
        <v>0</v>
      </c>
      <c r="Q129" s="4">
        <f t="shared" si="132"/>
        <v>0</v>
      </c>
      <c r="R129" s="4">
        <f t="shared" si="132"/>
        <v>0</v>
      </c>
      <c r="S129" s="4">
        <f t="shared" si="132"/>
        <v>0</v>
      </c>
      <c r="T129" s="4">
        <f t="shared" si="132"/>
        <v>0</v>
      </c>
      <c r="U129" s="4">
        <f t="shared" si="132"/>
        <v>0</v>
      </c>
      <c r="V129" s="4">
        <f t="shared" si="132"/>
        <v>0</v>
      </c>
      <c r="W129" s="4">
        <f t="shared" si="132"/>
        <v>0</v>
      </c>
      <c r="X129" s="4">
        <f t="shared" si="132"/>
        <v>0</v>
      </c>
      <c r="Y129" s="4">
        <f t="shared" si="132"/>
        <v>0</v>
      </c>
      <c r="Z129" s="4">
        <f t="shared" si="132"/>
        <v>0</v>
      </c>
      <c r="AA129" s="4">
        <f t="shared" si="126"/>
        <v>0</v>
      </c>
      <c r="AB129" s="4">
        <f t="shared" si="127"/>
        <v>0</v>
      </c>
      <c r="AC129" s="4">
        <f t="shared" si="128"/>
        <v>0</v>
      </c>
    </row>
    <row r="130" spans="1:33" x14ac:dyDescent="0.25">
      <c r="A130" s="1">
        <f t="shared" si="124"/>
        <v>6</v>
      </c>
      <c r="B130" s="4">
        <f>Inkomsten!D20</f>
        <v>0</v>
      </c>
      <c r="C130" s="4">
        <f>ROUND(IF(J10=0,0,$B$130/$G10*J10),2)</f>
        <v>0</v>
      </c>
      <c r="D130" s="4">
        <f t="shared" ref="D130:Z130" si="133">ROUND(IF(K10=0,0,$B$130/$G10*K10),2)</f>
        <v>0</v>
      </c>
      <c r="E130" s="4">
        <f t="shared" si="133"/>
        <v>0</v>
      </c>
      <c r="F130" s="4">
        <f t="shared" si="133"/>
        <v>0</v>
      </c>
      <c r="G130" s="4">
        <f t="shared" si="133"/>
        <v>0</v>
      </c>
      <c r="H130" s="4">
        <f t="shared" si="133"/>
        <v>0</v>
      </c>
      <c r="I130" s="4">
        <f t="shared" si="133"/>
        <v>0</v>
      </c>
      <c r="J130" s="4">
        <f t="shared" si="133"/>
        <v>0</v>
      </c>
      <c r="K130" s="4">
        <f t="shared" si="133"/>
        <v>0</v>
      </c>
      <c r="L130" s="4">
        <f t="shared" si="133"/>
        <v>0</v>
      </c>
      <c r="M130" s="4">
        <f t="shared" si="133"/>
        <v>0</v>
      </c>
      <c r="N130" s="4">
        <f t="shared" si="133"/>
        <v>0</v>
      </c>
      <c r="O130" s="4">
        <f t="shared" si="133"/>
        <v>0</v>
      </c>
      <c r="P130" s="4">
        <f t="shared" si="133"/>
        <v>0</v>
      </c>
      <c r="Q130" s="4">
        <f t="shared" si="133"/>
        <v>0</v>
      </c>
      <c r="R130" s="4">
        <f t="shared" si="133"/>
        <v>0</v>
      </c>
      <c r="S130" s="4">
        <f t="shared" si="133"/>
        <v>0</v>
      </c>
      <c r="T130" s="4">
        <f t="shared" si="133"/>
        <v>0</v>
      </c>
      <c r="U130" s="4">
        <f t="shared" si="133"/>
        <v>0</v>
      </c>
      <c r="V130" s="4">
        <f t="shared" si="133"/>
        <v>0</v>
      </c>
      <c r="W130" s="4">
        <f t="shared" si="133"/>
        <v>0</v>
      </c>
      <c r="X130" s="4">
        <f t="shared" si="133"/>
        <v>0</v>
      </c>
      <c r="Y130" s="4">
        <f t="shared" si="133"/>
        <v>0</v>
      </c>
      <c r="Z130" s="4">
        <f t="shared" si="133"/>
        <v>0</v>
      </c>
      <c r="AA130" s="4">
        <f t="shared" si="126"/>
        <v>0</v>
      </c>
      <c r="AB130" s="4">
        <f t="shared" si="127"/>
        <v>0</v>
      </c>
      <c r="AC130" s="4">
        <f t="shared" si="128"/>
        <v>0</v>
      </c>
      <c r="AD130" s="4"/>
      <c r="AE130" s="4"/>
      <c r="AF130" s="4"/>
      <c r="AG130" s="4"/>
    </row>
    <row r="131" spans="1:33" x14ac:dyDescent="0.25">
      <c r="A131" s="1">
        <f t="shared" si="124"/>
        <v>7</v>
      </c>
      <c r="B131" s="4">
        <f>Inkomsten!D21</f>
        <v>0</v>
      </c>
      <c r="C131" s="4">
        <f>ROUND(IF(J11=0,0,$B$131/$G11*J11),2)</f>
        <v>0</v>
      </c>
      <c r="D131" s="4">
        <f t="shared" ref="D131:Z131" si="134">ROUND(IF(K11=0,0,$B$131/$G11*K11),2)</f>
        <v>0</v>
      </c>
      <c r="E131" s="4">
        <f t="shared" si="134"/>
        <v>0</v>
      </c>
      <c r="F131" s="4">
        <f t="shared" si="134"/>
        <v>0</v>
      </c>
      <c r="G131" s="4">
        <f t="shared" si="134"/>
        <v>0</v>
      </c>
      <c r="H131" s="4">
        <f t="shared" si="134"/>
        <v>0</v>
      </c>
      <c r="I131" s="4">
        <f t="shared" si="134"/>
        <v>0</v>
      </c>
      <c r="J131" s="4">
        <f t="shared" si="134"/>
        <v>0</v>
      </c>
      <c r="K131" s="4">
        <f t="shared" si="134"/>
        <v>0</v>
      </c>
      <c r="L131" s="4">
        <f t="shared" si="134"/>
        <v>0</v>
      </c>
      <c r="M131" s="4">
        <f t="shared" si="134"/>
        <v>0</v>
      </c>
      <c r="N131" s="4">
        <f t="shared" si="134"/>
        <v>0</v>
      </c>
      <c r="O131" s="4">
        <f t="shared" si="134"/>
        <v>0</v>
      </c>
      <c r="P131" s="4">
        <f t="shared" si="134"/>
        <v>0</v>
      </c>
      <c r="Q131" s="4">
        <f t="shared" si="134"/>
        <v>0</v>
      </c>
      <c r="R131" s="4">
        <f t="shared" si="134"/>
        <v>0</v>
      </c>
      <c r="S131" s="4">
        <f t="shared" si="134"/>
        <v>0</v>
      </c>
      <c r="T131" s="4">
        <f t="shared" si="134"/>
        <v>0</v>
      </c>
      <c r="U131" s="4">
        <f t="shared" si="134"/>
        <v>0</v>
      </c>
      <c r="V131" s="4">
        <f t="shared" si="134"/>
        <v>0</v>
      </c>
      <c r="W131" s="4">
        <f t="shared" si="134"/>
        <v>0</v>
      </c>
      <c r="X131" s="4">
        <f t="shared" si="134"/>
        <v>0</v>
      </c>
      <c r="Y131" s="4">
        <f t="shared" si="134"/>
        <v>0</v>
      </c>
      <c r="Z131" s="4">
        <f t="shared" si="134"/>
        <v>0</v>
      </c>
      <c r="AA131" s="4">
        <f t="shared" si="126"/>
        <v>0</v>
      </c>
      <c r="AB131" s="4">
        <f t="shared" si="127"/>
        <v>0</v>
      </c>
      <c r="AC131" s="4">
        <f t="shared" si="128"/>
        <v>0</v>
      </c>
      <c r="AD131" s="4"/>
      <c r="AE131" s="4"/>
      <c r="AF131" s="4"/>
      <c r="AG131" s="4"/>
    </row>
    <row r="132" spans="1:33" x14ac:dyDescent="0.25">
      <c r="A132" s="1">
        <f t="shared" si="124"/>
        <v>8</v>
      </c>
      <c r="B132" s="4">
        <f>Inkomsten!D22</f>
        <v>0</v>
      </c>
      <c r="C132" s="4">
        <f>ROUND(IF(J12=0,0,$B$132/$G12*J12),2)</f>
        <v>0</v>
      </c>
      <c r="D132" s="4">
        <f t="shared" ref="D132:Z132" si="135">ROUND(IF(K12=0,0,$B$132/$G12*K12),2)</f>
        <v>0</v>
      </c>
      <c r="E132" s="4">
        <f t="shared" si="135"/>
        <v>0</v>
      </c>
      <c r="F132" s="4">
        <f t="shared" si="135"/>
        <v>0</v>
      </c>
      <c r="G132" s="4">
        <f t="shared" si="135"/>
        <v>0</v>
      </c>
      <c r="H132" s="4">
        <f t="shared" si="135"/>
        <v>0</v>
      </c>
      <c r="I132" s="4">
        <f t="shared" si="135"/>
        <v>0</v>
      </c>
      <c r="J132" s="4">
        <f t="shared" si="135"/>
        <v>0</v>
      </c>
      <c r="K132" s="4">
        <f t="shared" si="135"/>
        <v>0</v>
      </c>
      <c r="L132" s="4">
        <f t="shared" si="135"/>
        <v>0</v>
      </c>
      <c r="M132" s="4">
        <f t="shared" si="135"/>
        <v>0</v>
      </c>
      <c r="N132" s="4">
        <f t="shared" si="135"/>
        <v>0</v>
      </c>
      <c r="O132" s="4">
        <f t="shared" si="135"/>
        <v>0</v>
      </c>
      <c r="P132" s="4">
        <f t="shared" si="135"/>
        <v>0</v>
      </c>
      <c r="Q132" s="4">
        <f t="shared" si="135"/>
        <v>0</v>
      </c>
      <c r="R132" s="4">
        <f t="shared" si="135"/>
        <v>0</v>
      </c>
      <c r="S132" s="4">
        <f t="shared" si="135"/>
        <v>0</v>
      </c>
      <c r="T132" s="4">
        <f t="shared" si="135"/>
        <v>0</v>
      </c>
      <c r="U132" s="4">
        <f t="shared" si="135"/>
        <v>0</v>
      </c>
      <c r="V132" s="4">
        <f t="shared" si="135"/>
        <v>0</v>
      </c>
      <c r="W132" s="4">
        <f t="shared" si="135"/>
        <v>0</v>
      </c>
      <c r="X132" s="4">
        <f t="shared" si="135"/>
        <v>0</v>
      </c>
      <c r="Y132" s="4">
        <f t="shared" si="135"/>
        <v>0</v>
      </c>
      <c r="Z132" s="4">
        <f t="shared" si="135"/>
        <v>0</v>
      </c>
      <c r="AA132" s="4">
        <f t="shared" si="126"/>
        <v>0</v>
      </c>
      <c r="AB132" s="4">
        <f t="shared" si="127"/>
        <v>0</v>
      </c>
      <c r="AC132" s="4">
        <f t="shared" si="128"/>
        <v>0</v>
      </c>
      <c r="AD132" s="4"/>
      <c r="AE132" s="4"/>
      <c r="AF132" s="4"/>
      <c r="AG132" s="4"/>
    </row>
    <row r="133" spans="1:33" x14ac:dyDescent="0.25">
      <c r="A133" s="1">
        <f t="shared" si="124"/>
        <v>9</v>
      </c>
      <c r="B133" s="4">
        <f>Inkomsten!D23</f>
        <v>0</v>
      </c>
      <c r="C133" s="4">
        <f>ROUND(IF(J13=0,0,$B$133/$G13*J13),2)</f>
        <v>0</v>
      </c>
      <c r="D133" s="4">
        <f t="shared" ref="D133:Z133" si="136">ROUND(IF(K13=0,0,$B$133/$G13*K13),2)</f>
        <v>0</v>
      </c>
      <c r="E133" s="4">
        <f t="shared" si="136"/>
        <v>0</v>
      </c>
      <c r="F133" s="4">
        <f t="shared" si="136"/>
        <v>0</v>
      </c>
      <c r="G133" s="4">
        <f t="shared" si="136"/>
        <v>0</v>
      </c>
      <c r="H133" s="4">
        <f t="shared" si="136"/>
        <v>0</v>
      </c>
      <c r="I133" s="4">
        <f t="shared" si="136"/>
        <v>0</v>
      </c>
      <c r="J133" s="4">
        <f t="shared" si="136"/>
        <v>0</v>
      </c>
      <c r="K133" s="4">
        <f t="shared" si="136"/>
        <v>0</v>
      </c>
      <c r="L133" s="4">
        <f t="shared" si="136"/>
        <v>0</v>
      </c>
      <c r="M133" s="4">
        <f t="shared" si="136"/>
        <v>0</v>
      </c>
      <c r="N133" s="4">
        <f t="shared" si="136"/>
        <v>0</v>
      </c>
      <c r="O133" s="4">
        <f t="shared" si="136"/>
        <v>0</v>
      </c>
      <c r="P133" s="4">
        <f t="shared" si="136"/>
        <v>0</v>
      </c>
      <c r="Q133" s="4">
        <f t="shared" si="136"/>
        <v>0</v>
      </c>
      <c r="R133" s="4">
        <f t="shared" si="136"/>
        <v>0</v>
      </c>
      <c r="S133" s="4">
        <f t="shared" si="136"/>
        <v>0</v>
      </c>
      <c r="T133" s="4">
        <f t="shared" si="136"/>
        <v>0</v>
      </c>
      <c r="U133" s="4">
        <f t="shared" si="136"/>
        <v>0</v>
      </c>
      <c r="V133" s="4">
        <f t="shared" si="136"/>
        <v>0</v>
      </c>
      <c r="W133" s="4">
        <f t="shared" si="136"/>
        <v>0</v>
      </c>
      <c r="X133" s="4">
        <f t="shared" si="136"/>
        <v>0</v>
      </c>
      <c r="Y133" s="4">
        <f t="shared" si="136"/>
        <v>0</v>
      </c>
      <c r="Z133" s="4">
        <f t="shared" si="136"/>
        <v>0</v>
      </c>
      <c r="AA133" s="4">
        <f t="shared" si="126"/>
        <v>0</v>
      </c>
      <c r="AB133" s="4">
        <f t="shared" si="127"/>
        <v>0</v>
      </c>
      <c r="AC133" s="4">
        <f t="shared" si="128"/>
        <v>0</v>
      </c>
      <c r="AD133" s="4"/>
      <c r="AE133" s="4"/>
      <c r="AF133" s="4"/>
      <c r="AG133" s="4"/>
    </row>
    <row r="134" spans="1:33" x14ac:dyDescent="0.25">
      <c r="A134" s="1">
        <f t="shared" si="124"/>
        <v>10</v>
      </c>
      <c r="B134" s="4">
        <f>Inkomsten!D24</f>
        <v>0</v>
      </c>
      <c r="C134" s="4">
        <f>ROUND(IF(J14=0,0,$B$134/$G14*J14),2)</f>
        <v>0</v>
      </c>
      <c r="D134" s="4">
        <f t="shared" ref="D134:Z134" si="137">ROUND(IF(K14=0,0,$B$134/$G14*K14),2)</f>
        <v>0</v>
      </c>
      <c r="E134" s="4">
        <f t="shared" si="137"/>
        <v>0</v>
      </c>
      <c r="F134" s="4">
        <f t="shared" si="137"/>
        <v>0</v>
      </c>
      <c r="G134" s="4">
        <f t="shared" si="137"/>
        <v>0</v>
      </c>
      <c r="H134" s="4">
        <f t="shared" si="137"/>
        <v>0</v>
      </c>
      <c r="I134" s="4">
        <f t="shared" si="137"/>
        <v>0</v>
      </c>
      <c r="J134" s="4">
        <f t="shared" si="137"/>
        <v>0</v>
      </c>
      <c r="K134" s="4">
        <f t="shared" si="137"/>
        <v>0</v>
      </c>
      <c r="L134" s="4">
        <f t="shared" si="137"/>
        <v>0</v>
      </c>
      <c r="M134" s="4">
        <f t="shared" si="137"/>
        <v>0</v>
      </c>
      <c r="N134" s="4">
        <f t="shared" si="137"/>
        <v>0</v>
      </c>
      <c r="O134" s="4">
        <f t="shared" si="137"/>
        <v>0</v>
      </c>
      <c r="P134" s="4">
        <f t="shared" si="137"/>
        <v>0</v>
      </c>
      <c r="Q134" s="4">
        <f t="shared" si="137"/>
        <v>0</v>
      </c>
      <c r="R134" s="4">
        <f t="shared" si="137"/>
        <v>0</v>
      </c>
      <c r="S134" s="4">
        <f t="shared" si="137"/>
        <v>0</v>
      </c>
      <c r="T134" s="4">
        <f t="shared" si="137"/>
        <v>0</v>
      </c>
      <c r="U134" s="4">
        <f t="shared" si="137"/>
        <v>0</v>
      </c>
      <c r="V134" s="4">
        <f t="shared" si="137"/>
        <v>0</v>
      </c>
      <c r="W134" s="4">
        <f t="shared" si="137"/>
        <v>0</v>
      </c>
      <c r="X134" s="4">
        <f t="shared" si="137"/>
        <v>0</v>
      </c>
      <c r="Y134" s="4">
        <f t="shared" si="137"/>
        <v>0</v>
      </c>
      <c r="Z134" s="4">
        <f t="shared" si="137"/>
        <v>0</v>
      </c>
      <c r="AA134" s="4">
        <f t="shared" si="126"/>
        <v>0</v>
      </c>
      <c r="AB134" s="4">
        <f t="shared" si="127"/>
        <v>0</v>
      </c>
      <c r="AC134" s="4">
        <f t="shared" si="128"/>
        <v>0</v>
      </c>
      <c r="AD134" s="4"/>
      <c r="AE134" s="4"/>
      <c r="AF134" s="4"/>
      <c r="AG134" s="4"/>
    </row>
    <row r="135" spans="1:33" x14ac:dyDescent="0.25">
      <c r="A135" s="1">
        <f t="shared" si="124"/>
        <v>11</v>
      </c>
      <c r="B135" s="4">
        <f>Inkomsten!D25</f>
        <v>0</v>
      </c>
      <c r="C135" s="4">
        <f>ROUND(IF(J15=0,0,$B$135/$G15*J15),2)</f>
        <v>0</v>
      </c>
      <c r="D135" s="4">
        <f t="shared" ref="D135:Z135" si="138">ROUND(IF(K15=0,0,$B$135/$G15*K15),2)</f>
        <v>0</v>
      </c>
      <c r="E135" s="4">
        <f t="shared" si="138"/>
        <v>0</v>
      </c>
      <c r="F135" s="4">
        <f t="shared" si="138"/>
        <v>0</v>
      </c>
      <c r="G135" s="4">
        <f t="shared" si="138"/>
        <v>0</v>
      </c>
      <c r="H135" s="4">
        <f t="shared" si="138"/>
        <v>0</v>
      </c>
      <c r="I135" s="4">
        <f t="shared" si="138"/>
        <v>0</v>
      </c>
      <c r="J135" s="4">
        <f t="shared" si="138"/>
        <v>0</v>
      </c>
      <c r="K135" s="4">
        <f t="shared" si="138"/>
        <v>0</v>
      </c>
      <c r="L135" s="4">
        <f t="shared" si="138"/>
        <v>0</v>
      </c>
      <c r="M135" s="4">
        <f t="shared" si="138"/>
        <v>0</v>
      </c>
      <c r="N135" s="4">
        <f t="shared" si="138"/>
        <v>0</v>
      </c>
      <c r="O135" s="4">
        <f t="shared" si="138"/>
        <v>0</v>
      </c>
      <c r="P135" s="4">
        <f t="shared" si="138"/>
        <v>0</v>
      </c>
      <c r="Q135" s="4">
        <f t="shared" si="138"/>
        <v>0</v>
      </c>
      <c r="R135" s="4">
        <f t="shared" si="138"/>
        <v>0</v>
      </c>
      <c r="S135" s="4">
        <f t="shared" si="138"/>
        <v>0</v>
      </c>
      <c r="T135" s="4">
        <f t="shared" si="138"/>
        <v>0</v>
      </c>
      <c r="U135" s="4">
        <f t="shared" si="138"/>
        <v>0</v>
      </c>
      <c r="V135" s="4">
        <f t="shared" si="138"/>
        <v>0</v>
      </c>
      <c r="W135" s="4">
        <f t="shared" si="138"/>
        <v>0</v>
      </c>
      <c r="X135" s="4">
        <f t="shared" si="138"/>
        <v>0</v>
      </c>
      <c r="Y135" s="4">
        <f t="shared" si="138"/>
        <v>0</v>
      </c>
      <c r="Z135" s="4">
        <f t="shared" si="138"/>
        <v>0</v>
      </c>
      <c r="AA135" s="4">
        <f t="shared" si="126"/>
        <v>0</v>
      </c>
      <c r="AB135" s="4">
        <f t="shared" si="127"/>
        <v>0</v>
      </c>
      <c r="AC135" s="4">
        <f t="shared" si="128"/>
        <v>0</v>
      </c>
      <c r="AD135" s="4"/>
      <c r="AE135" s="4"/>
      <c r="AF135" s="4"/>
      <c r="AG135" s="4"/>
    </row>
    <row r="136" spans="1:33" x14ac:dyDescent="0.25">
      <c r="A136" s="1">
        <f t="shared" si="124"/>
        <v>12</v>
      </c>
      <c r="B136" s="4">
        <f>Inkomsten!D26</f>
        <v>0</v>
      </c>
      <c r="C136" s="4">
        <f>ROUND(IF(J16=0,0,$B$136/$G16*J16),2)</f>
        <v>0</v>
      </c>
      <c r="D136" s="4">
        <f t="shared" ref="D136:Z136" si="139">ROUND(IF(K16=0,0,$B$136/$G16*K16),2)</f>
        <v>0</v>
      </c>
      <c r="E136" s="4">
        <f t="shared" si="139"/>
        <v>0</v>
      </c>
      <c r="F136" s="4">
        <f t="shared" si="139"/>
        <v>0</v>
      </c>
      <c r="G136" s="4">
        <f t="shared" si="139"/>
        <v>0</v>
      </c>
      <c r="H136" s="4">
        <f t="shared" si="139"/>
        <v>0</v>
      </c>
      <c r="I136" s="4">
        <f t="shared" si="139"/>
        <v>0</v>
      </c>
      <c r="J136" s="4">
        <f t="shared" si="139"/>
        <v>0</v>
      </c>
      <c r="K136" s="4">
        <f t="shared" si="139"/>
        <v>0</v>
      </c>
      <c r="L136" s="4">
        <f t="shared" si="139"/>
        <v>0</v>
      </c>
      <c r="M136" s="4">
        <f t="shared" si="139"/>
        <v>0</v>
      </c>
      <c r="N136" s="4">
        <f t="shared" si="139"/>
        <v>0</v>
      </c>
      <c r="O136" s="4">
        <f t="shared" si="139"/>
        <v>0</v>
      </c>
      <c r="P136" s="4">
        <f t="shared" si="139"/>
        <v>0</v>
      </c>
      <c r="Q136" s="4">
        <f t="shared" si="139"/>
        <v>0</v>
      </c>
      <c r="R136" s="4">
        <f t="shared" si="139"/>
        <v>0</v>
      </c>
      <c r="S136" s="4">
        <f t="shared" si="139"/>
        <v>0</v>
      </c>
      <c r="T136" s="4">
        <f t="shared" si="139"/>
        <v>0</v>
      </c>
      <c r="U136" s="4">
        <f t="shared" si="139"/>
        <v>0</v>
      </c>
      <c r="V136" s="4">
        <f t="shared" si="139"/>
        <v>0</v>
      </c>
      <c r="W136" s="4">
        <f t="shared" si="139"/>
        <v>0</v>
      </c>
      <c r="X136" s="4">
        <f t="shared" si="139"/>
        <v>0</v>
      </c>
      <c r="Y136" s="4">
        <f t="shared" si="139"/>
        <v>0</v>
      </c>
      <c r="Z136" s="4">
        <f t="shared" si="139"/>
        <v>0</v>
      </c>
      <c r="AA136" s="4">
        <f t="shared" si="126"/>
        <v>0</v>
      </c>
      <c r="AB136" s="4">
        <f t="shared" si="127"/>
        <v>0</v>
      </c>
      <c r="AC136" s="4">
        <f t="shared" si="128"/>
        <v>0</v>
      </c>
      <c r="AD136" s="4"/>
      <c r="AE136" s="4"/>
      <c r="AF136" s="4"/>
      <c r="AG136" s="4"/>
    </row>
    <row r="137" spans="1:33" x14ac:dyDescent="0.25">
      <c r="A137" s="1">
        <f t="shared" si="124"/>
        <v>13</v>
      </c>
      <c r="B137" s="4">
        <f>Inkomsten!D27</f>
        <v>0</v>
      </c>
      <c r="C137" s="4">
        <f>ROUND(IF(J17=0,0,$B$137/$G17*J17),2)</f>
        <v>0</v>
      </c>
      <c r="D137" s="4">
        <f t="shared" ref="D137:Z137" si="140">ROUND(IF(K17=0,0,$B$137/$G17*K17),2)</f>
        <v>0</v>
      </c>
      <c r="E137" s="4">
        <f t="shared" si="140"/>
        <v>0</v>
      </c>
      <c r="F137" s="4">
        <f t="shared" si="140"/>
        <v>0</v>
      </c>
      <c r="G137" s="4">
        <f t="shared" si="140"/>
        <v>0</v>
      </c>
      <c r="H137" s="4">
        <f t="shared" si="140"/>
        <v>0</v>
      </c>
      <c r="I137" s="4">
        <f t="shared" si="140"/>
        <v>0</v>
      </c>
      <c r="J137" s="4">
        <f t="shared" si="140"/>
        <v>0</v>
      </c>
      <c r="K137" s="4">
        <f t="shared" si="140"/>
        <v>0</v>
      </c>
      <c r="L137" s="4">
        <f t="shared" si="140"/>
        <v>0</v>
      </c>
      <c r="M137" s="4">
        <f t="shared" si="140"/>
        <v>0</v>
      </c>
      <c r="N137" s="4">
        <f t="shared" si="140"/>
        <v>0</v>
      </c>
      <c r="O137" s="4">
        <f t="shared" si="140"/>
        <v>0</v>
      </c>
      <c r="P137" s="4">
        <f t="shared" si="140"/>
        <v>0</v>
      </c>
      <c r="Q137" s="4">
        <f t="shared" si="140"/>
        <v>0</v>
      </c>
      <c r="R137" s="4">
        <f t="shared" si="140"/>
        <v>0</v>
      </c>
      <c r="S137" s="4">
        <f t="shared" si="140"/>
        <v>0</v>
      </c>
      <c r="T137" s="4">
        <f t="shared" si="140"/>
        <v>0</v>
      </c>
      <c r="U137" s="4">
        <f t="shared" si="140"/>
        <v>0</v>
      </c>
      <c r="V137" s="4">
        <f t="shared" si="140"/>
        <v>0</v>
      </c>
      <c r="W137" s="4">
        <f t="shared" si="140"/>
        <v>0</v>
      </c>
      <c r="X137" s="4">
        <f t="shared" si="140"/>
        <v>0</v>
      </c>
      <c r="Y137" s="4">
        <f t="shared" si="140"/>
        <v>0</v>
      </c>
      <c r="Z137" s="4">
        <f t="shared" si="140"/>
        <v>0</v>
      </c>
      <c r="AA137" s="4">
        <f t="shared" si="126"/>
        <v>0</v>
      </c>
      <c r="AB137" s="4">
        <f t="shared" si="127"/>
        <v>0</v>
      </c>
      <c r="AC137" s="4">
        <f t="shared" si="128"/>
        <v>0</v>
      </c>
      <c r="AD137" s="4"/>
      <c r="AE137" s="4"/>
      <c r="AF137" s="4"/>
      <c r="AG137" s="4"/>
    </row>
    <row r="138" spans="1:33" x14ac:dyDescent="0.25">
      <c r="A138" s="1">
        <f t="shared" si="124"/>
        <v>14</v>
      </c>
      <c r="B138" s="4">
        <f>Inkomsten!G14</f>
        <v>0</v>
      </c>
      <c r="C138" s="4">
        <f>ROUND(IF(J18=0,0,$B$138/$G18*J18),2)</f>
        <v>0</v>
      </c>
      <c r="D138" s="4">
        <f t="shared" ref="D138:Z138" si="141">ROUND(IF(K18=0,0,$B$138/$G18*K18),2)</f>
        <v>0</v>
      </c>
      <c r="E138" s="4">
        <f t="shared" si="141"/>
        <v>0</v>
      </c>
      <c r="F138" s="4">
        <f t="shared" si="141"/>
        <v>0</v>
      </c>
      <c r="G138" s="4">
        <f t="shared" si="141"/>
        <v>0</v>
      </c>
      <c r="H138" s="4">
        <f t="shared" si="141"/>
        <v>0</v>
      </c>
      <c r="I138" s="4">
        <f t="shared" si="141"/>
        <v>0</v>
      </c>
      <c r="J138" s="4">
        <f t="shared" si="141"/>
        <v>0</v>
      </c>
      <c r="K138" s="4">
        <f t="shared" si="141"/>
        <v>0</v>
      </c>
      <c r="L138" s="4">
        <f t="shared" si="141"/>
        <v>0</v>
      </c>
      <c r="M138" s="4">
        <f t="shared" si="141"/>
        <v>0</v>
      </c>
      <c r="N138" s="4">
        <f t="shared" si="141"/>
        <v>0</v>
      </c>
      <c r="O138" s="4">
        <f t="shared" si="141"/>
        <v>0</v>
      </c>
      <c r="P138" s="4">
        <f t="shared" si="141"/>
        <v>0</v>
      </c>
      <c r="Q138" s="4">
        <f t="shared" si="141"/>
        <v>0</v>
      </c>
      <c r="R138" s="4">
        <f t="shared" si="141"/>
        <v>0</v>
      </c>
      <c r="S138" s="4">
        <f t="shared" si="141"/>
        <v>0</v>
      </c>
      <c r="T138" s="4">
        <f t="shared" si="141"/>
        <v>0</v>
      </c>
      <c r="U138" s="4">
        <f t="shared" si="141"/>
        <v>0</v>
      </c>
      <c r="V138" s="4">
        <f t="shared" si="141"/>
        <v>0</v>
      </c>
      <c r="W138" s="4">
        <f t="shared" si="141"/>
        <v>0</v>
      </c>
      <c r="X138" s="4">
        <f t="shared" si="141"/>
        <v>0</v>
      </c>
      <c r="Y138" s="4">
        <f t="shared" si="141"/>
        <v>0</v>
      </c>
      <c r="Z138" s="4">
        <f t="shared" si="141"/>
        <v>0</v>
      </c>
      <c r="AA138" s="4">
        <f t="shared" si="126"/>
        <v>0</v>
      </c>
      <c r="AB138" s="4">
        <f t="shared" si="127"/>
        <v>0</v>
      </c>
      <c r="AC138" s="4">
        <f t="shared" si="128"/>
        <v>0</v>
      </c>
      <c r="AD138" s="4"/>
      <c r="AE138" s="4"/>
      <c r="AF138" s="4"/>
      <c r="AG138" s="4"/>
    </row>
    <row r="139" spans="1:33" x14ac:dyDescent="0.25">
      <c r="A139" s="1">
        <f t="shared" si="124"/>
        <v>15</v>
      </c>
      <c r="B139" s="4">
        <f>Inkomsten!G15</f>
        <v>0</v>
      </c>
      <c r="C139" s="4">
        <f>ROUND(IF(J19=0,0,$B$139/$G19*J19),2)</f>
        <v>0</v>
      </c>
      <c r="D139" s="4">
        <f t="shared" ref="D139:Z139" si="142">ROUND(IF(K19=0,0,$B$139/$G19*K19),2)</f>
        <v>0</v>
      </c>
      <c r="E139" s="4">
        <f t="shared" si="142"/>
        <v>0</v>
      </c>
      <c r="F139" s="4">
        <f t="shared" si="142"/>
        <v>0</v>
      </c>
      <c r="G139" s="4">
        <f t="shared" si="142"/>
        <v>0</v>
      </c>
      <c r="H139" s="4">
        <f t="shared" si="142"/>
        <v>0</v>
      </c>
      <c r="I139" s="4">
        <f t="shared" si="142"/>
        <v>0</v>
      </c>
      <c r="J139" s="4">
        <f t="shared" si="142"/>
        <v>0</v>
      </c>
      <c r="K139" s="4">
        <f t="shared" si="142"/>
        <v>0</v>
      </c>
      <c r="L139" s="4">
        <f t="shared" si="142"/>
        <v>0</v>
      </c>
      <c r="M139" s="4">
        <f t="shared" si="142"/>
        <v>0</v>
      </c>
      <c r="N139" s="4">
        <f t="shared" si="142"/>
        <v>0</v>
      </c>
      <c r="O139" s="4">
        <f t="shared" si="142"/>
        <v>0</v>
      </c>
      <c r="P139" s="4">
        <f t="shared" si="142"/>
        <v>0</v>
      </c>
      <c r="Q139" s="4">
        <f t="shared" si="142"/>
        <v>0</v>
      </c>
      <c r="R139" s="4">
        <f t="shared" si="142"/>
        <v>0</v>
      </c>
      <c r="S139" s="4">
        <f t="shared" si="142"/>
        <v>0</v>
      </c>
      <c r="T139" s="4">
        <f t="shared" si="142"/>
        <v>0</v>
      </c>
      <c r="U139" s="4">
        <f t="shared" si="142"/>
        <v>0</v>
      </c>
      <c r="V139" s="4">
        <f t="shared" si="142"/>
        <v>0</v>
      </c>
      <c r="W139" s="4">
        <f t="shared" si="142"/>
        <v>0</v>
      </c>
      <c r="X139" s="4">
        <f t="shared" si="142"/>
        <v>0</v>
      </c>
      <c r="Y139" s="4">
        <f t="shared" si="142"/>
        <v>0</v>
      </c>
      <c r="Z139" s="4">
        <f t="shared" si="142"/>
        <v>0</v>
      </c>
      <c r="AA139" s="4">
        <f t="shared" si="126"/>
        <v>0</v>
      </c>
      <c r="AB139" s="4">
        <f t="shared" si="127"/>
        <v>0</v>
      </c>
      <c r="AC139" s="4">
        <f t="shared" si="128"/>
        <v>0</v>
      </c>
      <c r="AD139" s="4"/>
      <c r="AE139" s="4"/>
      <c r="AF139" s="4"/>
      <c r="AG139" s="4"/>
    </row>
    <row r="140" spans="1:33" x14ac:dyDescent="0.25">
      <c r="A140" s="1">
        <f t="shared" si="124"/>
        <v>16</v>
      </c>
      <c r="B140" s="4">
        <f>Inkomsten!G16</f>
        <v>0</v>
      </c>
      <c r="C140" s="4">
        <f>ROUND(IF(J20=0,0,$B$140/$G20*J20),2)</f>
        <v>0</v>
      </c>
      <c r="D140" s="4">
        <f t="shared" ref="D140:Z140" si="143">ROUND(IF(K20=0,0,$B$140/$G20*K20),2)</f>
        <v>0</v>
      </c>
      <c r="E140" s="4">
        <f t="shared" si="143"/>
        <v>0</v>
      </c>
      <c r="F140" s="4">
        <f t="shared" si="143"/>
        <v>0</v>
      </c>
      <c r="G140" s="4">
        <f t="shared" si="143"/>
        <v>0</v>
      </c>
      <c r="H140" s="4">
        <f t="shared" si="143"/>
        <v>0</v>
      </c>
      <c r="I140" s="4">
        <f t="shared" si="143"/>
        <v>0</v>
      </c>
      <c r="J140" s="4">
        <f t="shared" si="143"/>
        <v>0</v>
      </c>
      <c r="K140" s="4">
        <f t="shared" si="143"/>
        <v>0</v>
      </c>
      <c r="L140" s="4">
        <f t="shared" si="143"/>
        <v>0</v>
      </c>
      <c r="M140" s="4">
        <f t="shared" si="143"/>
        <v>0</v>
      </c>
      <c r="N140" s="4">
        <f t="shared" si="143"/>
        <v>0</v>
      </c>
      <c r="O140" s="4">
        <f t="shared" si="143"/>
        <v>0</v>
      </c>
      <c r="P140" s="4">
        <f t="shared" si="143"/>
        <v>0</v>
      </c>
      <c r="Q140" s="4">
        <f t="shared" si="143"/>
        <v>0</v>
      </c>
      <c r="R140" s="4">
        <f t="shared" si="143"/>
        <v>0</v>
      </c>
      <c r="S140" s="4">
        <f t="shared" si="143"/>
        <v>0</v>
      </c>
      <c r="T140" s="4">
        <f t="shared" si="143"/>
        <v>0</v>
      </c>
      <c r="U140" s="4">
        <f t="shared" si="143"/>
        <v>0</v>
      </c>
      <c r="V140" s="4">
        <f t="shared" si="143"/>
        <v>0</v>
      </c>
      <c r="W140" s="4">
        <f t="shared" si="143"/>
        <v>0</v>
      </c>
      <c r="X140" s="4">
        <f t="shared" si="143"/>
        <v>0</v>
      </c>
      <c r="Y140" s="4">
        <f t="shared" si="143"/>
        <v>0</v>
      </c>
      <c r="Z140" s="4">
        <f t="shared" si="143"/>
        <v>0</v>
      </c>
      <c r="AA140" s="4">
        <f t="shared" si="126"/>
        <v>0</v>
      </c>
      <c r="AB140" s="4">
        <f t="shared" si="127"/>
        <v>0</v>
      </c>
      <c r="AC140" s="4">
        <f t="shared" si="128"/>
        <v>0</v>
      </c>
      <c r="AD140" s="4"/>
      <c r="AE140" s="4"/>
      <c r="AF140" s="4"/>
      <c r="AG140" s="4"/>
    </row>
    <row r="141" spans="1:33" x14ac:dyDescent="0.25">
      <c r="A141" s="1">
        <f t="shared" si="124"/>
        <v>17</v>
      </c>
      <c r="B141" s="4">
        <f>Inkomsten!G17</f>
        <v>0</v>
      </c>
      <c r="C141" s="4">
        <f>ROUND(IF(J21=0,0,$B$141/$G21*J21),2)</f>
        <v>0</v>
      </c>
      <c r="D141" s="4">
        <f t="shared" ref="D141:Z141" si="144">ROUND(IF(K21=0,0,$B$141/$G21*K21),2)</f>
        <v>0</v>
      </c>
      <c r="E141" s="4">
        <f t="shared" si="144"/>
        <v>0</v>
      </c>
      <c r="F141" s="4">
        <f t="shared" si="144"/>
        <v>0</v>
      </c>
      <c r="G141" s="4">
        <f t="shared" si="144"/>
        <v>0</v>
      </c>
      <c r="H141" s="4">
        <f t="shared" si="144"/>
        <v>0</v>
      </c>
      <c r="I141" s="4">
        <f t="shared" si="144"/>
        <v>0</v>
      </c>
      <c r="J141" s="4">
        <f t="shared" si="144"/>
        <v>0</v>
      </c>
      <c r="K141" s="4">
        <f t="shared" si="144"/>
        <v>0</v>
      </c>
      <c r="L141" s="4">
        <f t="shared" si="144"/>
        <v>0</v>
      </c>
      <c r="M141" s="4">
        <f t="shared" si="144"/>
        <v>0</v>
      </c>
      <c r="N141" s="4">
        <f t="shared" si="144"/>
        <v>0</v>
      </c>
      <c r="O141" s="4">
        <f t="shared" si="144"/>
        <v>0</v>
      </c>
      <c r="P141" s="4">
        <f t="shared" si="144"/>
        <v>0</v>
      </c>
      <c r="Q141" s="4">
        <f t="shared" si="144"/>
        <v>0</v>
      </c>
      <c r="R141" s="4">
        <f t="shared" si="144"/>
        <v>0</v>
      </c>
      <c r="S141" s="4">
        <f t="shared" si="144"/>
        <v>0</v>
      </c>
      <c r="T141" s="4">
        <f t="shared" si="144"/>
        <v>0</v>
      </c>
      <c r="U141" s="4">
        <f t="shared" si="144"/>
        <v>0</v>
      </c>
      <c r="V141" s="4">
        <f t="shared" si="144"/>
        <v>0</v>
      </c>
      <c r="W141" s="4">
        <f t="shared" si="144"/>
        <v>0</v>
      </c>
      <c r="X141" s="4">
        <f t="shared" si="144"/>
        <v>0</v>
      </c>
      <c r="Y141" s="4">
        <f t="shared" si="144"/>
        <v>0</v>
      </c>
      <c r="Z141" s="4">
        <f t="shared" si="144"/>
        <v>0</v>
      </c>
      <c r="AA141" s="4">
        <f t="shared" si="126"/>
        <v>0</v>
      </c>
      <c r="AB141" s="4">
        <f t="shared" si="127"/>
        <v>0</v>
      </c>
      <c r="AC141" s="4">
        <f t="shared" si="128"/>
        <v>0</v>
      </c>
      <c r="AD141" s="4"/>
      <c r="AE141" s="4"/>
      <c r="AF141" s="4"/>
      <c r="AG141" s="4"/>
    </row>
    <row r="142" spans="1:33" x14ac:dyDescent="0.25">
      <c r="A142" s="1">
        <f t="shared" si="124"/>
        <v>18</v>
      </c>
      <c r="B142" s="4">
        <f>Inkomsten!G18</f>
        <v>0</v>
      </c>
      <c r="C142" s="4">
        <f>ROUND(IF(J22=0,0,$B$142/$G22*J22),2)</f>
        <v>0</v>
      </c>
      <c r="D142" s="4">
        <f t="shared" ref="D142:Z142" si="145">ROUND(IF(K22=0,0,$B$142/$G22*K22),2)</f>
        <v>0</v>
      </c>
      <c r="E142" s="4">
        <f t="shared" si="145"/>
        <v>0</v>
      </c>
      <c r="F142" s="4">
        <f t="shared" si="145"/>
        <v>0</v>
      </c>
      <c r="G142" s="4">
        <f t="shared" si="145"/>
        <v>0</v>
      </c>
      <c r="H142" s="4">
        <f t="shared" si="145"/>
        <v>0</v>
      </c>
      <c r="I142" s="4">
        <f t="shared" si="145"/>
        <v>0</v>
      </c>
      <c r="J142" s="4">
        <f t="shared" si="145"/>
        <v>0</v>
      </c>
      <c r="K142" s="4">
        <f t="shared" si="145"/>
        <v>0</v>
      </c>
      <c r="L142" s="4">
        <f t="shared" si="145"/>
        <v>0</v>
      </c>
      <c r="M142" s="4">
        <f t="shared" si="145"/>
        <v>0</v>
      </c>
      <c r="N142" s="4">
        <f t="shared" si="145"/>
        <v>0</v>
      </c>
      <c r="O142" s="4">
        <f t="shared" si="145"/>
        <v>0</v>
      </c>
      <c r="P142" s="4">
        <f t="shared" si="145"/>
        <v>0</v>
      </c>
      <c r="Q142" s="4">
        <f t="shared" si="145"/>
        <v>0</v>
      </c>
      <c r="R142" s="4">
        <f t="shared" si="145"/>
        <v>0</v>
      </c>
      <c r="S142" s="4">
        <f t="shared" si="145"/>
        <v>0</v>
      </c>
      <c r="T142" s="4">
        <f t="shared" si="145"/>
        <v>0</v>
      </c>
      <c r="U142" s="4">
        <f t="shared" si="145"/>
        <v>0</v>
      </c>
      <c r="V142" s="4">
        <f t="shared" si="145"/>
        <v>0</v>
      </c>
      <c r="W142" s="4">
        <f t="shared" si="145"/>
        <v>0</v>
      </c>
      <c r="X142" s="4">
        <f t="shared" si="145"/>
        <v>0</v>
      </c>
      <c r="Y142" s="4">
        <f t="shared" si="145"/>
        <v>0</v>
      </c>
      <c r="Z142" s="4">
        <f t="shared" si="145"/>
        <v>0</v>
      </c>
      <c r="AA142" s="4">
        <f t="shared" si="126"/>
        <v>0</v>
      </c>
      <c r="AB142" s="4">
        <f t="shared" si="127"/>
        <v>0</v>
      </c>
      <c r="AC142" s="4">
        <f t="shared" si="128"/>
        <v>0</v>
      </c>
      <c r="AD142" s="4"/>
      <c r="AE142" s="4"/>
      <c r="AF142" s="4"/>
      <c r="AG142" s="4"/>
    </row>
    <row r="143" spans="1:33" x14ac:dyDescent="0.25">
      <c r="A143" s="1">
        <f t="shared" si="124"/>
        <v>19</v>
      </c>
      <c r="B143" s="4">
        <f>Inkomsten!G19</f>
        <v>0</v>
      </c>
      <c r="C143" s="4">
        <f>ROUND(IF(J23=0,0,$B$143/$G23*J23),2)</f>
        <v>0</v>
      </c>
      <c r="D143" s="4">
        <f t="shared" ref="D143:Z143" si="146">ROUND(IF(K23=0,0,$B$143/$G23*K23),2)</f>
        <v>0</v>
      </c>
      <c r="E143" s="4">
        <f t="shared" si="146"/>
        <v>0</v>
      </c>
      <c r="F143" s="4">
        <f t="shared" si="146"/>
        <v>0</v>
      </c>
      <c r="G143" s="4">
        <f t="shared" si="146"/>
        <v>0</v>
      </c>
      <c r="H143" s="4">
        <f t="shared" si="146"/>
        <v>0</v>
      </c>
      <c r="I143" s="4">
        <f t="shared" si="146"/>
        <v>0</v>
      </c>
      <c r="J143" s="4">
        <f t="shared" si="146"/>
        <v>0</v>
      </c>
      <c r="K143" s="4">
        <f t="shared" si="146"/>
        <v>0</v>
      </c>
      <c r="L143" s="4">
        <f t="shared" si="146"/>
        <v>0</v>
      </c>
      <c r="M143" s="4">
        <f t="shared" si="146"/>
        <v>0</v>
      </c>
      <c r="N143" s="4">
        <f t="shared" si="146"/>
        <v>0</v>
      </c>
      <c r="O143" s="4">
        <f t="shared" si="146"/>
        <v>0</v>
      </c>
      <c r="P143" s="4">
        <f t="shared" si="146"/>
        <v>0</v>
      </c>
      <c r="Q143" s="4">
        <f t="shared" si="146"/>
        <v>0</v>
      </c>
      <c r="R143" s="4">
        <f t="shared" si="146"/>
        <v>0</v>
      </c>
      <c r="S143" s="4">
        <f t="shared" si="146"/>
        <v>0</v>
      </c>
      <c r="T143" s="4">
        <f t="shared" si="146"/>
        <v>0</v>
      </c>
      <c r="U143" s="4">
        <f t="shared" si="146"/>
        <v>0</v>
      </c>
      <c r="V143" s="4">
        <f t="shared" si="146"/>
        <v>0</v>
      </c>
      <c r="W143" s="4">
        <f t="shared" si="146"/>
        <v>0</v>
      </c>
      <c r="X143" s="4">
        <f t="shared" si="146"/>
        <v>0</v>
      </c>
      <c r="Y143" s="4">
        <f t="shared" si="146"/>
        <v>0</v>
      </c>
      <c r="Z143" s="4">
        <f t="shared" si="146"/>
        <v>0</v>
      </c>
      <c r="AA143" s="4">
        <f t="shared" si="126"/>
        <v>0</v>
      </c>
      <c r="AB143" s="4">
        <f t="shared" si="127"/>
        <v>0</v>
      </c>
      <c r="AC143" s="4">
        <f t="shared" si="128"/>
        <v>0</v>
      </c>
      <c r="AD143" s="4"/>
      <c r="AE143" s="4"/>
      <c r="AF143" s="4"/>
      <c r="AG143" s="4"/>
    </row>
    <row r="144" spans="1:33" x14ac:dyDescent="0.25">
      <c r="A144" s="1">
        <f t="shared" si="124"/>
        <v>20</v>
      </c>
      <c r="B144" s="4">
        <f>Inkomsten!G20</f>
        <v>0</v>
      </c>
      <c r="C144" s="4">
        <f>ROUND(IF(J24=0,0,$B$144/$G24*J24),2)</f>
        <v>0</v>
      </c>
      <c r="D144" s="4">
        <f t="shared" ref="D144:Z144" si="147">ROUND(IF(K24=0,0,$B$144/$G24*K24),2)</f>
        <v>0</v>
      </c>
      <c r="E144" s="4">
        <f t="shared" si="147"/>
        <v>0</v>
      </c>
      <c r="F144" s="4">
        <f t="shared" si="147"/>
        <v>0</v>
      </c>
      <c r="G144" s="4">
        <f t="shared" si="147"/>
        <v>0</v>
      </c>
      <c r="H144" s="4">
        <f t="shared" si="147"/>
        <v>0</v>
      </c>
      <c r="I144" s="4">
        <f t="shared" si="147"/>
        <v>0</v>
      </c>
      <c r="J144" s="4">
        <f t="shared" si="147"/>
        <v>0</v>
      </c>
      <c r="K144" s="4">
        <f t="shared" si="147"/>
        <v>0</v>
      </c>
      <c r="L144" s="4">
        <f t="shared" si="147"/>
        <v>0</v>
      </c>
      <c r="M144" s="4">
        <f t="shared" si="147"/>
        <v>0</v>
      </c>
      <c r="N144" s="4">
        <f t="shared" si="147"/>
        <v>0</v>
      </c>
      <c r="O144" s="4">
        <f t="shared" si="147"/>
        <v>0</v>
      </c>
      <c r="P144" s="4">
        <f t="shared" si="147"/>
        <v>0</v>
      </c>
      <c r="Q144" s="4">
        <f t="shared" si="147"/>
        <v>0</v>
      </c>
      <c r="R144" s="4">
        <f t="shared" si="147"/>
        <v>0</v>
      </c>
      <c r="S144" s="4">
        <f t="shared" si="147"/>
        <v>0</v>
      </c>
      <c r="T144" s="4">
        <f t="shared" si="147"/>
        <v>0</v>
      </c>
      <c r="U144" s="4">
        <f t="shared" si="147"/>
        <v>0</v>
      </c>
      <c r="V144" s="4">
        <f t="shared" si="147"/>
        <v>0</v>
      </c>
      <c r="W144" s="4">
        <f t="shared" si="147"/>
        <v>0</v>
      </c>
      <c r="X144" s="4">
        <f t="shared" si="147"/>
        <v>0</v>
      </c>
      <c r="Y144" s="4">
        <f t="shared" si="147"/>
        <v>0</v>
      </c>
      <c r="Z144" s="4">
        <f t="shared" si="147"/>
        <v>0</v>
      </c>
      <c r="AA144" s="4">
        <f t="shared" si="126"/>
        <v>0</v>
      </c>
      <c r="AB144" s="4">
        <f t="shared" si="127"/>
        <v>0</v>
      </c>
      <c r="AC144" s="4">
        <f t="shared" si="128"/>
        <v>0</v>
      </c>
      <c r="AD144" s="4"/>
      <c r="AE144" s="4"/>
      <c r="AF144" s="4"/>
      <c r="AG144" s="4"/>
    </row>
    <row r="145" spans="1:33" x14ac:dyDescent="0.25">
      <c r="A145" s="1">
        <f t="shared" si="124"/>
        <v>21</v>
      </c>
      <c r="B145" s="4">
        <f>Inkomsten!G21</f>
        <v>0</v>
      </c>
      <c r="C145" s="4">
        <f>ROUND(IF(J25=0,0,$B$145/$G25*J25),2)</f>
        <v>0</v>
      </c>
      <c r="D145" s="4">
        <f t="shared" ref="D145:Z145" si="148">ROUND(IF(K25=0,0,$B$145/$G25*K25),2)</f>
        <v>0</v>
      </c>
      <c r="E145" s="4">
        <f t="shared" si="148"/>
        <v>0</v>
      </c>
      <c r="F145" s="4">
        <f t="shared" si="148"/>
        <v>0</v>
      </c>
      <c r="G145" s="4">
        <f t="shared" si="148"/>
        <v>0</v>
      </c>
      <c r="H145" s="4">
        <f t="shared" si="148"/>
        <v>0</v>
      </c>
      <c r="I145" s="4">
        <f t="shared" si="148"/>
        <v>0</v>
      </c>
      <c r="J145" s="4">
        <f t="shared" si="148"/>
        <v>0</v>
      </c>
      <c r="K145" s="4">
        <f t="shared" si="148"/>
        <v>0</v>
      </c>
      <c r="L145" s="4">
        <f t="shared" si="148"/>
        <v>0</v>
      </c>
      <c r="M145" s="4">
        <f t="shared" si="148"/>
        <v>0</v>
      </c>
      <c r="N145" s="4">
        <f t="shared" si="148"/>
        <v>0</v>
      </c>
      <c r="O145" s="4">
        <f t="shared" si="148"/>
        <v>0</v>
      </c>
      <c r="P145" s="4">
        <f t="shared" si="148"/>
        <v>0</v>
      </c>
      <c r="Q145" s="4">
        <f t="shared" si="148"/>
        <v>0</v>
      </c>
      <c r="R145" s="4">
        <f t="shared" si="148"/>
        <v>0</v>
      </c>
      <c r="S145" s="4">
        <f t="shared" si="148"/>
        <v>0</v>
      </c>
      <c r="T145" s="4">
        <f t="shared" si="148"/>
        <v>0</v>
      </c>
      <c r="U145" s="4">
        <f t="shared" si="148"/>
        <v>0</v>
      </c>
      <c r="V145" s="4">
        <f t="shared" si="148"/>
        <v>0</v>
      </c>
      <c r="W145" s="4">
        <f t="shared" si="148"/>
        <v>0</v>
      </c>
      <c r="X145" s="4">
        <f t="shared" si="148"/>
        <v>0</v>
      </c>
      <c r="Y145" s="4">
        <f t="shared" si="148"/>
        <v>0</v>
      </c>
      <c r="Z145" s="4">
        <f t="shared" si="148"/>
        <v>0</v>
      </c>
      <c r="AA145" s="4">
        <f t="shared" si="126"/>
        <v>0</v>
      </c>
      <c r="AB145" s="4">
        <f t="shared" si="127"/>
        <v>0</v>
      </c>
      <c r="AC145" s="4">
        <f t="shared" si="128"/>
        <v>0</v>
      </c>
      <c r="AD145" s="4"/>
      <c r="AE145" s="4"/>
      <c r="AF145" s="4"/>
      <c r="AG145" s="4"/>
    </row>
    <row r="146" spans="1:33" x14ac:dyDescent="0.25">
      <c r="A146" s="1">
        <f t="shared" si="124"/>
        <v>22</v>
      </c>
      <c r="B146" s="4">
        <f>Inkomsten!G22</f>
        <v>0</v>
      </c>
      <c r="C146" s="4">
        <f>ROUND(IF(J26=0,0,$B$146/$G26*J26),2)</f>
        <v>0</v>
      </c>
      <c r="D146" s="4">
        <f t="shared" ref="D146:Z146" si="149">ROUND(IF(K26=0,0,$B$146/$G26*K26),2)</f>
        <v>0</v>
      </c>
      <c r="E146" s="4">
        <f t="shared" si="149"/>
        <v>0</v>
      </c>
      <c r="F146" s="4">
        <f t="shared" si="149"/>
        <v>0</v>
      </c>
      <c r="G146" s="4">
        <f t="shared" si="149"/>
        <v>0</v>
      </c>
      <c r="H146" s="4">
        <f t="shared" si="149"/>
        <v>0</v>
      </c>
      <c r="I146" s="4">
        <f t="shared" si="149"/>
        <v>0</v>
      </c>
      <c r="J146" s="4">
        <f t="shared" si="149"/>
        <v>0</v>
      </c>
      <c r="K146" s="4">
        <f t="shared" si="149"/>
        <v>0</v>
      </c>
      <c r="L146" s="4">
        <f t="shared" si="149"/>
        <v>0</v>
      </c>
      <c r="M146" s="4">
        <f t="shared" si="149"/>
        <v>0</v>
      </c>
      <c r="N146" s="4">
        <f t="shared" si="149"/>
        <v>0</v>
      </c>
      <c r="O146" s="4">
        <f t="shared" si="149"/>
        <v>0</v>
      </c>
      <c r="P146" s="4">
        <f t="shared" si="149"/>
        <v>0</v>
      </c>
      <c r="Q146" s="4">
        <f t="shared" si="149"/>
        <v>0</v>
      </c>
      <c r="R146" s="4">
        <f t="shared" si="149"/>
        <v>0</v>
      </c>
      <c r="S146" s="4">
        <f t="shared" si="149"/>
        <v>0</v>
      </c>
      <c r="T146" s="4">
        <f t="shared" si="149"/>
        <v>0</v>
      </c>
      <c r="U146" s="4">
        <f t="shared" si="149"/>
        <v>0</v>
      </c>
      <c r="V146" s="4">
        <f t="shared" si="149"/>
        <v>0</v>
      </c>
      <c r="W146" s="4">
        <f t="shared" si="149"/>
        <v>0</v>
      </c>
      <c r="X146" s="4">
        <f t="shared" si="149"/>
        <v>0</v>
      </c>
      <c r="Y146" s="4">
        <f t="shared" si="149"/>
        <v>0</v>
      </c>
      <c r="Z146" s="4">
        <f t="shared" si="149"/>
        <v>0</v>
      </c>
      <c r="AA146" s="4">
        <f t="shared" si="126"/>
        <v>0</v>
      </c>
      <c r="AB146" s="4">
        <f t="shared" si="127"/>
        <v>0</v>
      </c>
      <c r="AC146" s="4">
        <f t="shared" si="128"/>
        <v>0</v>
      </c>
      <c r="AD146" s="4"/>
      <c r="AE146" s="4"/>
      <c r="AF146" s="4"/>
      <c r="AG146" s="4"/>
    </row>
    <row r="147" spans="1:33" x14ac:dyDescent="0.25">
      <c r="A147" s="1">
        <f t="shared" si="124"/>
        <v>23</v>
      </c>
      <c r="B147" s="4">
        <f>Inkomsten!G23</f>
        <v>0</v>
      </c>
      <c r="C147" s="4">
        <f>ROUND(IF(J27=0,0,$B$147/$G27*J27),2)</f>
        <v>0</v>
      </c>
      <c r="D147" s="4">
        <f t="shared" ref="D147:Z147" si="150">ROUND(IF(K27=0,0,$B$147/$G27*K27),2)</f>
        <v>0</v>
      </c>
      <c r="E147" s="4">
        <f t="shared" si="150"/>
        <v>0</v>
      </c>
      <c r="F147" s="4">
        <f t="shared" si="150"/>
        <v>0</v>
      </c>
      <c r="G147" s="4">
        <f t="shared" si="150"/>
        <v>0</v>
      </c>
      <c r="H147" s="4">
        <f t="shared" si="150"/>
        <v>0</v>
      </c>
      <c r="I147" s="4">
        <f t="shared" si="150"/>
        <v>0</v>
      </c>
      <c r="J147" s="4">
        <f t="shared" si="150"/>
        <v>0</v>
      </c>
      <c r="K147" s="4">
        <f t="shared" si="150"/>
        <v>0</v>
      </c>
      <c r="L147" s="4">
        <f t="shared" si="150"/>
        <v>0</v>
      </c>
      <c r="M147" s="4">
        <f t="shared" si="150"/>
        <v>0</v>
      </c>
      <c r="N147" s="4">
        <f t="shared" si="150"/>
        <v>0</v>
      </c>
      <c r="O147" s="4">
        <f t="shared" si="150"/>
        <v>0</v>
      </c>
      <c r="P147" s="4">
        <f t="shared" si="150"/>
        <v>0</v>
      </c>
      <c r="Q147" s="4">
        <f t="shared" si="150"/>
        <v>0</v>
      </c>
      <c r="R147" s="4">
        <f t="shared" si="150"/>
        <v>0</v>
      </c>
      <c r="S147" s="4">
        <f t="shared" si="150"/>
        <v>0</v>
      </c>
      <c r="T147" s="4">
        <f t="shared" si="150"/>
        <v>0</v>
      </c>
      <c r="U147" s="4">
        <f t="shared" si="150"/>
        <v>0</v>
      </c>
      <c r="V147" s="4">
        <f t="shared" si="150"/>
        <v>0</v>
      </c>
      <c r="W147" s="4">
        <f t="shared" si="150"/>
        <v>0</v>
      </c>
      <c r="X147" s="4">
        <f t="shared" si="150"/>
        <v>0</v>
      </c>
      <c r="Y147" s="4">
        <f t="shared" si="150"/>
        <v>0</v>
      </c>
      <c r="Z147" s="4">
        <f t="shared" si="150"/>
        <v>0</v>
      </c>
      <c r="AA147" s="4">
        <f t="shared" si="126"/>
        <v>0</v>
      </c>
      <c r="AB147" s="4">
        <f t="shared" si="127"/>
        <v>0</v>
      </c>
      <c r="AC147" s="4">
        <f t="shared" si="128"/>
        <v>0</v>
      </c>
      <c r="AD147" s="4"/>
      <c r="AE147" s="4"/>
      <c r="AF147" s="4"/>
      <c r="AG147" s="4"/>
    </row>
    <row r="148" spans="1:33" x14ac:dyDescent="0.25">
      <c r="A148" s="1">
        <f t="shared" si="124"/>
        <v>24</v>
      </c>
      <c r="B148" s="4">
        <f>Inkomsten!G24</f>
        <v>0</v>
      </c>
      <c r="C148" s="4">
        <f>ROUND(IF(J28=0,0,$B$148/$G28*J28),2)</f>
        <v>0</v>
      </c>
      <c r="D148" s="4">
        <f t="shared" ref="D148:Z148" si="151">ROUND(IF(K28=0,0,$B$148/$G28*K28),2)</f>
        <v>0</v>
      </c>
      <c r="E148" s="4">
        <f t="shared" si="151"/>
        <v>0</v>
      </c>
      <c r="F148" s="4">
        <f t="shared" si="151"/>
        <v>0</v>
      </c>
      <c r="G148" s="4">
        <f t="shared" si="151"/>
        <v>0</v>
      </c>
      <c r="H148" s="4">
        <f t="shared" si="151"/>
        <v>0</v>
      </c>
      <c r="I148" s="4">
        <f t="shared" si="151"/>
        <v>0</v>
      </c>
      <c r="J148" s="4">
        <f t="shared" si="151"/>
        <v>0</v>
      </c>
      <c r="K148" s="4">
        <f t="shared" si="151"/>
        <v>0</v>
      </c>
      <c r="L148" s="4">
        <f t="shared" si="151"/>
        <v>0</v>
      </c>
      <c r="M148" s="4">
        <f t="shared" si="151"/>
        <v>0</v>
      </c>
      <c r="N148" s="4">
        <f t="shared" si="151"/>
        <v>0</v>
      </c>
      <c r="O148" s="4">
        <f t="shared" si="151"/>
        <v>0</v>
      </c>
      <c r="P148" s="4">
        <f t="shared" si="151"/>
        <v>0</v>
      </c>
      <c r="Q148" s="4">
        <f t="shared" si="151"/>
        <v>0</v>
      </c>
      <c r="R148" s="4">
        <f t="shared" si="151"/>
        <v>0</v>
      </c>
      <c r="S148" s="4">
        <f t="shared" si="151"/>
        <v>0</v>
      </c>
      <c r="T148" s="4">
        <f t="shared" si="151"/>
        <v>0</v>
      </c>
      <c r="U148" s="4">
        <f t="shared" si="151"/>
        <v>0</v>
      </c>
      <c r="V148" s="4">
        <f t="shared" si="151"/>
        <v>0</v>
      </c>
      <c r="W148" s="4">
        <f t="shared" si="151"/>
        <v>0</v>
      </c>
      <c r="X148" s="4">
        <f t="shared" si="151"/>
        <v>0</v>
      </c>
      <c r="Y148" s="4">
        <f t="shared" si="151"/>
        <v>0</v>
      </c>
      <c r="Z148" s="4">
        <f t="shared" si="151"/>
        <v>0</v>
      </c>
      <c r="AA148" s="4">
        <f t="shared" si="126"/>
        <v>0</v>
      </c>
      <c r="AB148" s="4">
        <f t="shared" si="127"/>
        <v>0</v>
      </c>
      <c r="AC148" s="4">
        <f t="shared" si="128"/>
        <v>0</v>
      </c>
      <c r="AD148" s="4"/>
      <c r="AE148" s="4"/>
      <c r="AF148" s="4"/>
      <c r="AG148" s="4"/>
    </row>
    <row r="149" spans="1:33" x14ac:dyDescent="0.25">
      <c r="A149" s="1">
        <f t="shared" si="124"/>
        <v>25</v>
      </c>
      <c r="B149" s="4">
        <f>Inkomsten!G25</f>
        <v>0</v>
      </c>
      <c r="C149" s="4">
        <f>ROUND(IF(J29=0,0,$B$149/$G29*J29),2)</f>
        <v>0</v>
      </c>
      <c r="D149" s="4">
        <f t="shared" ref="D149:Z149" si="152">ROUND(IF(K29=0,0,$B$149/$G29*K29),2)</f>
        <v>0</v>
      </c>
      <c r="E149" s="4">
        <f t="shared" si="152"/>
        <v>0</v>
      </c>
      <c r="F149" s="4">
        <f t="shared" si="152"/>
        <v>0</v>
      </c>
      <c r="G149" s="4">
        <f t="shared" si="152"/>
        <v>0</v>
      </c>
      <c r="H149" s="4">
        <f t="shared" si="152"/>
        <v>0</v>
      </c>
      <c r="I149" s="4">
        <f t="shared" si="152"/>
        <v>0</v>
      </c>
      <c r="J149" s="4">
        <f t="shared" si="152"/>
        <v>0</v>
      </c>
      <c r="K149" s="4">
        <f t="shared" si="152"/>
        <v>0</v>
      </c>
      <c r="L149" s="4">
        <f t="shared" si="152"/>
        <v>0</v>
      </c>
      <c r="M149" s="4">
        <f t="shared" si="152"/>
        <v>0</v>
      </c>
      <c r="N149" s="4">
        <f t="shared" si="152"/>
        <v>0</v>
      </c>
      <c r="O149" s="4">
        <f t="shared" si="152"/>
        <v>0</v>
      </c>
      <c r="P149" s="4">
        <f t="shared" si="152"/>
        <v>0</v>
      </c>
      <c r="Q149" s="4">
        <f t="shared" si="152"/>
        <v>0</v>
      </c>
      <c r="R149" s="4">
        <f t="shared" si="152"/>
        <v>0</v>
      </c>
      <c r="S149" s="4">
        <f t="shared" si="152"/>
        <v>0</v>
      </c>
      <c r="T149" s="4">
        <f t="shared" si="152"/>
        <v>0</v>
      </c>
      <c r="U149" s="4">
        <f t="shared" si="152"/>
        <v>0</v>
      </c>
      <c r="V149" s="4">
        <f t="shared" si="152"/>
        <v>0</v>
      </c>
      <c r="W149" s="4">
        <f t="shared" si="152"/>
        <v>0</v>
      </c>
      <c r="X149" s="4">
        <f t="shared" si="152"/>
        <v>0</v>
      </c>
      <c r="Y149" s="4">
        <f t="shared" si="152"/>
        <v>0</v>
      </c>
      <c r="Z149" s="4">
        <f t="shared" si="152"/>
        <v>0</v>
      </c>
      <c r="AA149" s="4">
        <f t="shared" si="126"/>
        <v>0</v>
      </c>
      <c r="AB149" s="4">
        <f t="shared" si="127"/>
        <v>0</v>
      </c>
      <c r="AC149" s="4">
        <f t="shared" si="128"/>
        <v>0</v>
      </c>
      <c r="AD149" s="4"/>
      <c r="AE149" s="4"/>
      <c r="AF149" s="4"/>
      <c r="AG149" s="4"/>
    </row>
    <row r="150" spans="1:33" x14ac:dyDescent="0.25">
      <c r="A150" s="1">
        <f t="shared" si="124"/>
        <v>26</v>
      </c>
      <c r="B150" s="4">
        <f>Inkomsten!G26</f>
        <v>0</v>
      </c>
      <c r="C150" s="4">
        <f>ROUND(IF(J30=0,0,$B$150/$G30*J30),2)</f>
        <v>0</v>
      </c>
      <c r="D150" s="4">
        <f t="shared" ref="D150:Z150" si="153">ROUND(IF(K30=0,0,$B$150/$G30*K30),2)</f>
        <v>0</v>
      </c>
      <c r="E150" s="4">
        <f t="shared" si="153"/>
        <v>0</v>
      </c>
      <c r="F150" s="4">
        <f t="shared" si="153"/>
        <v>0</v>
      </c>
      <c r="G150" s="4">
        <f t="shared" si="153"/>
        <v>0</v>
      </c>
      <c r="H150" s="4">
        <f t="shared" si="153"/>
        <v>0</v>
      </c>
      <c r="I150" s="4">
        <f t="shared" si="153"/>
        <v>0</v>
      </c>
      <c r="J150" s="4">
        <f t="shared" si="153"/>
        <v>0</v>
      </c>
      <c r="K150" s="4">
        <f t="shared" si="153"/>
        <v>0</v>
      </c>
      <c r="L150" s="4">
        <f t="shared" si="153"/>
        <v>0</v>
      </c>
      <c r="M150" s="4">
        <f t="shared" si="153"/>
        <v>0</v>
      </c>
      <c r="N150" s="4">
        <f t="shared" si="153"/>
        <v>0</v>
      </c>
      <c r="O150" s="4">
        <f t="shared" si="153"/>
        <v>0</v>
      </c>
      <c r="P150" s="4">
        <f t="shared" si="153"/>
        <v>0</v>
      </c>
      <c r="Q150" s="4">
        <f t="shared" si="153"/>
        <v>0</v>
      </c>
      <c r="R150" s="4">
        <f t="shared" si="153"/>
        <v>0</v>
      </c>
      <c r="S150" s="4">
        <f t="shared" si="153"/>
        <v>0</v>
      </c>
      <c r="T150" s="4">
        <f t="shared" si="153"/>
        <v>0</v>
      </c>
      <c r="U150" s="4">
        <f t="shared" si="153"/>
        <v>0</v>
      </c>
      <c r="V150" s="4">
        <f t="shared" si="153"/>
        <v>0</v>
      </c>
      <c r="W150" s="4">
        <f t="shared" si="153"/>
        <v>0</v>
      </c>
      <c r="X150" s="4">
        <f t="shared" si="153"/>
        <v>0</v>
      </c>
      <c r="Y150" s="4">
        <f t="shared" si="153"/>
        <v>0</v>
      </c>
      <c r="Z150" s="4">
        <f t="shared" si="153"/>
        <v>0</v>
      </c>
      <c r="AA150" s="4">
        <f t="shared" si="126"/>
        <v>0</v>
      </c>
      <c r="AB150" s="4">
        <f t="shared" si="127"/>
        <v>0</v>
      </c>
      <c r="AC150" s="4"/>
      <c r="AD150" s="4">
        <f>AB150-AA150</f>
        <v>0</v>
      </c>
      <c r="AE150" s="4"/>
      <c r="AF150" s="4"/>
      <c r="AG150" s="4"/>
    </row>
    <row r="151" spans="1:33" x14ac:dyDescent="0.25">
      <c r="A151" s="1">
        <f t="shared" si="124"/>
        <v>27</v>
      </c>
      <c r="B151" s="4">
        <f>Inkomsten!G27</f>
        <v>0</v>
      </c>
      <c r="C151" s="4">
        <f>ROUND(IF(J31=0,0,$B$151/$G31*J31),2)</f>
        <v>0</v>
      </c>
      <c r="D151" s="4">
        <f t="shared" ref="D151:Z151" si="154">ROUND(IF(K31=0,0,$B$151/$G31*K31),2)</f>
        <v>0</v>
      </c>
      <c r="E151" s="4">
        <f t="shared" si="154"/>
        <v>0</v>
      </c>
      <c r="F151" s="4">
        <f t="shared" si="154"/>
        <v>0</v>
      </c>
      <c r="G151" s="4">
        <f t="shared" si="154"/>
        <v>0</v>
      </c>
      <c r="H151" s="4">
        <f t="shared" si="154"/>
        <v>0</v>
      </c>
      <c r="I151" s="4">
        <f t="shared" si="154"/>
        <v>0</v>
      </c>
      <c r="J151" s="4">
        <f t="shared" si="154"/>
        <v>0</v>
      </c>
      <c r="K151" s="4">
        <f t="shared" si="154"/>
        <v>0</v>
      </c>
      <c r="L151" s="4">
        <f t="shared" si="154"/>
        <v>0</v>
      </c>
      <c r="M151" s="4">
        <f t="shared" si="154"/>
        <v>0</v>
      </c>
      <c r="N151" s="4">
        <f t="shared" si="154"/>
        <v>0</v>
      </c>
      <c r="O151" s="4">
        <f t="shared" si="154"/>
        <v>0</v>
      </c>
      <c r="P151" s="4">
        <f t="shared" si="154"/>
        <v>0</v>
      </c>
      <c r="Q151" s="4">
        <f t="shared" si="154"/>
        <v>0</v>
      </c>
      <c r="R151" s="4">
        <f t="shared" si="154"/>
        <v>0</v>
      </c>
      <c r="S151" s="4">
        <f t="shared" si="154"/>
        <v>0</v>
      </c>
      <c r="T151" s="4">
        <f t="shared" si="154"/>
        <v>0</v>
      </c>
      <c r="U151" s="4">
        <f t="shared" si="154"/>
        <v>0</v>
      </c>
      <c r="V151" s="4">
        <f t="shared" si="154"/>
        <v>0</v>
      </c>
      <c r="W151" s="4">
        <f t="shared" si="154"/>
        <v>0</v>
      </c>
      <c r="X151" s="4">
        <f t="shared" si="154"/>
        <v>0</v>
      </c>
      <c r="Y151" s="4">
        <f t="shared" si="154"/>
        <v>0</v>
      </c>
      <c r="Z151" s="4">
        <f t="shared" si="154"/>
        <v>0</v>
      </c>
      <c r="AA151" s="4">
        <f t="shared" si="126"/>
        <v>0</v>
      </c>
      <c r="AB151" s="4">
        <f t="shared" si="127"/>
        <v>0</v>
      </c>
      <c r="AC151" s="4"/>
      <c r="AD151" s="4">
        <f t="shared" ref="AD151:AD177" si="155">AB151-AA151</f>
        <v>0</v>
      </c>
      <c r="AE151" s="4"/>
      <c r="AF151" s="4"/>
      <c r="AG151" s="4"/>
    </row>
    <row r="152" spans="1:33" x14ac:dyDescent="0.25">
      <c r="A152" s="1">
        <f t="shared" si="124"/>
        <v>28</v>
      </c>
      <c r="B152" s="4">
        <f>Inkomsten!J14</f>
        <v>0</v>
      </c>
      <c r="C152" s="4">
        <f>ROUND(IF(J32=0,0,$B$152/$G32*J32),2)</f>
        <v>0</v>
      </c>
      <c r="D152" s="4">
        <f t="shared" ref="D152:Z152" si="156">ROUND(IF(K32=0,0,$B$152/$G32*K32),2)</f>
        <v>0</v>
      </c>
      <c r="E152" s="4">
        <f t="shared" si="156"/>
        <v>0</v>
      </c>
      <c r="F152" s="4">
        <f t="shared" si="156"/>
        <v>0</v>
      </c>
      <c r="G152" s="4">
        <f t="shared" si="156"/>
        <v>0</v>
      </c>
      <c r="H152" s="4">
        <f t="shared" si="156"/>
        <v>0</v>
      </c>
      <c r="I152" s="4">
        <f t="shared" si="156"/>
        <v>0</v>
      </c>
      <c r="J152" s="4">
        <f t="shared" si="156"/>
        <v>0</v>
      </c>
      <c r="K152" s="4">
        <f t="shared" si="156"/>
        <v>0</v>
      </c>
      <c r="L152" s="4">
        <f t="shared" si="156"/>
        <v>0</v>
      </c>
      <c r="M152" s="4">
        <f t="shared" si="156"/>
        <v>0</v>
      </c>
      <c r="N152" s="4">
        <f t="shared" si="156"/>
        <v>0</v>
      </c>
      <c r="O152" s="4">
        <f t="shared" si="156"/>
        <v>0</v>
      </c>
      <c r="P152" s="4">
        <f t="shared" si="156"/>
        <v>0</v>
      </c>
      <c r="Q152" s="4">
        <f t="shared" si="156"/>
        <v>0</v>
      </c>
      <c r="R152" s="4">
        <f t="shared" si="156"/>
        <v>0</v>
      </c>
      <c r="S152" s="4">
        <f t="shared" si="156"/>
        <v>0</v>
      </c>
      <c r="T152" s="4">
        <f t="shared" si="156"/>
        <v>0</v>
      </c>
      <c r="U152" s="4">
        <f t="shared" si="156"/>
        <v>0</v>
      </c>
      <c r="V152" s="4">
        <f t="shared" si="156"/>
        <v>0</v>
      </c>
      <c r="W152" s="4">
        <f t="shared" si="156"/>
        <v>0</v>
      </c>
      <c r="X152" s="4">
        <f t="shared" si="156"/>
        <v>0</v>
      </c>
      <c r="Y152" s="4">
        <f t="shared" si="156"/>
        <v>0</v>
      </c>
      <c r="Z152" s="4">
        <f t="shared" si="156"/>
        <v>0</v>
      </c>
      <c r="AA152" s="4">
        <f t="shared" si="126"/>
        <v>0</v>
      </c>
      <c r="AB152" s="4">
        <f t="shared" si="127"/>
        <v>0</v>
      </c>
      <c r="AC152" s="4"/>
      <c r="AD152" s="4">
        <f t="shared" si="155"/>
        <v>0</v>
      </c>
      <c r="AE152" s="4"/>
      <c r="AF152" s="4"/>
      <c r="AG152" s="4"/>
    </row>
    <row r="153" spans="1:33" x14ac:dyDescent="0.25">
      <c r="A153" s="1">
        <f t="shared" si="124"/>
        <v>29</v>
      </c>
      <c r="B153" s="4">
        <f>Inkomsten!J15</f>
        <v>0</v>
      </c>
      <c r="C153" s="4">
        <f>ROUND(IF(J33=0,0,$B$153/$G33*J33),2)</f>
        <v>0</v>
      </c>
      <c r="D153" s="4">
        <f t="shared" ref="D153:Z153" si="157">ROUND(IF(K33=0,0,$B$153/$G33*K33),2)</f>
        <v>0</v>
      </c>
      <c r="E153" s="4">
        <f t="shared" si="157"/>
        <v>0</v>
      </c>
      <c r="F153" s="4">
        <f t="shared" si="157"/>
        <v>0</v>
      </c>
      <c r="G153" s="4">
        <f t="shared" si="157"/>
        <v>0</v>
      </c>
      <c r="H153" s="4">
        <f t="shared" si="157"/>
        <v>0</v>
      </c>
      <c r="I153" s="4">
        <f t="shared" si="157"/>
        <v>0</v>
      </c>
      <c r="J153" s="4">
        <f t="shared" si="157"/>
        <v>0</v>
      </c>
      <c r="K153" s="4">
        <f t="shared" si="157"/>
        <v>0</v>
      </c>
      <c r="L153" s="4">
        <f t="shared" si="157"/>
        <v>0</v>
      </c>
      <c r="M153" s="4">
        <f t="shared" si="157"/>
        <v>0</v>
      </c>
      <c r="N153" s="4">
        <f t="shared" si="157"/>
        <v>0</v>
      </c>
      <c r="O153" s="4">
        <f t="shared" si="157"/>
        <v>0</v>
      </c>
      <c r="P153" s="4">
        <f t="shared" si="157"/>
        <v>0</v>
      </c>
      <c r="Q153" s="4">
        <f t="shared" si="157"/>
        <v>0</v>
      </c>
      <c r="R153" s="4">
        <f t="shared" si="157"/>
        <v>0</v>
      </c>
      <c r="S153" s="4">
        <f t="shared" si="157"/>
        <v>0</v>
      </c>
      <c r="T153" s="4">
        <f t="shared" si="157"/>
        <v>0</v>
      </c>
      <c r="U153" s="4">
        <f t="shared" si="157"/>
        <v>0</v>
      </c>
      <c r="V153" s="4">
        <f t="shared" si="157"/>
        <v>0</v>
      </c>
      <c r="W153" s="4">
        <f t="shared" si="157"/>
        <v>0</v>
      </c>
      <c r="X153" s="4">
        <f t="shared" si="157"/>
        <v>0</v>
      </c>
      <c r="Y153" s="4">
        <f t="shared" si="157"/>
        <v>0</v>
      </c>
      <c r="Z153" s="4">
        <f t="shared" si="157"/>
        <v>0</v>
      </c>
      <c r="AA153" s="4">
        <f t="shared" si="126"/>
        <v>0</v>
      </c>
      <c r="AB153" s="4">
        <f t="shared" si="127"/>
        <v>0</v>
      </c>
      <c r="AC153" s="4"/>
      <c r="AD153" s="4">
        <f t="shared" si="155"/>
        <v>0</v>
      </c>
      <c r="AE153" s="4"/>
      <c r="AF153" s="4"/>
      <c r="AG153" s="4"/>
    </row>
    <row r="154" spans="1:33" x14ac:dyDescent="0.25">
      <c r="A154" s="1">
        <f t="shared" si="124"/>
        <v>30</v>
      </c>
      <c r="B154" s="4">
        <f>Inkomsten!J16</f>
        <v>0</v>
      </c>
      <c r="C154" s="4">
        <f>ROUND(IF(J34=0,0,$B$154/$G34*J34),2)</f>
        <v>0</v>
      </c>
      <c r="D154" s="4">
        <f t="shared" ref="D154:Z154" si="158">ROUND(IF(K34=0,0,$B$154/$G34*K34),2)</f>
        <v>0</v>
      </c>
      <c r="E154" s="4">
        <f t="shared" si="158"/>
        <v>0</v>
      </c>
      <c r="F154" s="4">
        <f t="shared" si="158"/>
        <v>0</v>
      </c>
      <c r="G154" s="4">
        <f t="shared" si="158"/>
        <v>0</v>
      </c>
      <c r="H154" s="4">
        <f t="shared" si="158"/>
        <v>0</v>
      </c>
      <c r="I154" s="4">
        <f t="shared" si="158"/>
        <v>0</v>
      </c>
      <c r="J154" s="4">
        <f t="shared" si="158"/>
        <v>0</v>
      </c>
      <c r="K154" s="4">
        <f t="shared" si="158"/>
        <v>0</v>
      </c>
      <c r="L154" s="4">
        <f t="shared" si="158"/>
        <v>0</v>
      </c>
      <c r="M154" s="4">
        <f t="shared" si="158"/>
        <v>0</v>
      </c>
      <c r="N154" s="4">
        <f t="shared" si="158"/>
        <v>0</v>
      </c>
      <c r="O154" s="4">
        <f t="shared" si="158"/>
        <v>0</v>
      </c>
      <c r="P154" s="4">
        <f t="shared" si="158"/>
        <v>0</v>
      </c>
      <c r="Q154" s="4">
        <f t="shared" si="158"/>
        <v>0</v>
      </c>
      <c r="R154" s="4">
        <f t="shared" si="158"/>
        <v>0</v>
      </c>
      <c r="S154" s="4">
        <f t="shared" si="158"/>
        <v>0</v>
      </c>
      <c r="T154" s="4">
        <f t="shared" si="158"/>
        <v>0</v>
      </c>
      <c r="U154" s="4">
        <f t="shared" si="158"/>
        <v>0</v>
      </c>
      <c r="V154" s="4">
        <f t="shared" si="158"/>
        <v>0</v>
      </c>
      <c r="W154" s="4">
        <f t="shared" si="158"/>
        <v>0</v>
      </c>
      <c r="X154" s="4">
        <f t="shared" si="158"/>
        <v>0</v>
      </c>
      <c r="Y154" s="4">
        <f t="shared" si="158"/>
        <v>0</v>
      </c>
      <c r="Z154" s="4">
        <f t="shared" si="158"/>
        <v>0</v>
      </c>
      <c r="AA154" s="4">
        <f t="shared" si="126"/>
        <v>0</v>
      </c>
      <c r="AB154" s="4">
        <f t="shared" si="127"/>
        <v>0</v>
      </c>
      <c r="AC154" s="4"/>
      <c r="AD154" s="4">
        <f t="shared" si="155"/>
        <v>0</v>
      </c>
      <c r="AE154" s="4"/>
      <c r="AF154" s="4"/>
      <c r="AG154" s="4"/>
    </row>
    <row r="155" spans="1:33" x14ac:dyDescent="0.25">
      <c r="A155" s="1">
        <f t="shared" si="124"/>
        <v>31</v>
      </c>
      <c r="B155" s="4">
        <f>Inkomsten!J17</f>
        <v>0</v>
      </c>
      <c r="C155" s="4">
        <f>ROUND(IF(J35=0,0,$B$155/$G35*J35),2)</f>
        <v>0</v>
      </c>
      <c r="D155" s="4">
        <f t="shared" ref="D155:Z155" si="159">ROUND(IF(K35=0,0,$B$155/$G35*K35),2)</f>
        <v>0</v>
      </c>
      <c r="E155" s="4">
        <f t="shared" si="159"/>
        <v>0</v>
      </c>
      <c r="F155" s="4">
        <f t="shared" si="159"/>
        <v>0</v>
      </c>
      <c r="G155" s="4">
        <f t="shared" si="159"/>
        <v>0</v>
      </c>
      <c r="H155" s="4">
        <f t="shared" si="159"/>
        <v>0</v>
      </c>
      <c r="I155" s="4">
        <f t="shared" si="159"/>
        <v>0</v>
      </c>
      <c r="J155" s="4">
        <f t="shared" si="159"/>
        <v>0</v>
      </c>
      <c r="K155" s="4">
        <f t="shared" si="159"/>
        <v>0</v>
      </c>
      <c r="L155" s="4">
        <f t="shared" si="159"/>
        <v>0</v>
      </c>
      <c r="M155" s="4">
        <f t="shared" si="159"/>
        <v>0</v>
      </c>
      <c r="N155" s="4">
        <f t="shared" si="159"/>
        <v>0</v>
      </c>
      <c r="O155" s="4">
        <f t="shared" si="159"/>
        <v>0</v>
      </c>
      <c r="P155" s="4">
        <f t="shared" si="159"/>
        <v>0</v>
      </c>
      <c r="Q155" s="4">
        <f t="shared" si="159"/>
        <v>0</v>
      </c>
      <c r="R155" s="4">
        <f t="shared" si="159"/>
        <v>0</v>
      </c>
      <c r="S155" s="4">
        <f t="shared" si="159"/>
        <v>0</v>
      </c>
      <c r="T155" s="4">
        <f t="shared" si="159"/>
        <v>0</v>
      </c>
      <c r="U155" s="4">
        <f t="shared" si="159"/>
        <v>0</v>
      </c>
      <c r="V155" s="4">
        <f t="shared" si="159"/>
        <v>0</v>
      </c>
      <c r="W155" s="4">
        <f t="shared" si="159"/>
        <v>0</v>
      </c>
      <c r="X155" s="4">
        <f t="shared" si="159"/>
        <v>0</v>
      </c>
      <c r="Y155" s="4">
        <f t="shared" si="159"/>
        <v>0</v>
      </c>
      <c r="Z155" s="4">
        <f t="shared" si="159"/>
        <v>0</v>
      </c>
      <c r="AA155" s="4">
        <f t="shared" si="126"/>
        <v>0</v>
      </c>
      <c r="AB155" s="4">
        <f t="shared" si="127"/>
        <v>0</v>
      </c>
      <c r="AC155" s="4"/>
      <c r="AD155" s="4">
        <f t="shared" si="155"/>
        <v>0</v>
      </c>
      <c r="AE155" s="4"/>
      <c r="AF155" s="4"/>
      <c r="AG155" s="4"/>
    </row>
    <row r="156" spans="1:33" x14ac:dyDescent="0.25">
      <c r="A156" s="1">
        <f t="shared" si="124"/>
        <v>32</v>
      </c>
      <c r="B156" s="4">
        <f>Inkomsten!J18</f>
        <v>0</v>
      </c>
      <c r="C156" s="4">
        <f>ROUND(IF(J36=0,0,$B$156/$G36*J36),2)</f>
        <v>0</v>
      </c>
      <c r="D156" s="4">
        <f t="shared" ref="D156:Z156" si="160">ROUND(IF(K36=0,0,$B$156/$G36*K36),2)</f>
        <v>0</v>
      </c>
      <c r="E156" s="4">
        <f t="shared" si="160"/>
        <v>0</v>
      </c>
      <c r="F156" s="4">
        <f t="shared" si="160"/>
        <v>0</v>
      </c>
      <c r="G156" s="4">
        <f t="shared" si="160"/>
        <v>0</v>
      </c>
      <c r="H156" s="4">
        <f t="shared" si="160"/>
        <v>0</v>
      </c>
      <c r="I156" s="4">
        <f t="shared" si="160"/>
        <v>0</v>
      </c>
      <c r="J156" s="4">
        <f t="shared" si="160"/>
        <v>0</v>
      </c>
      <c r="K156" s="4">
        <f t="shared" si="160"/>
        <v>0</v>
      </c>
      <c r="L156" s="4">
        <f t="shared" si="160"/>
        <v>0</v>
      </c>
      <c r="M156" s="4">
        <f t="shared" si="160"/>
        <v>0</v>
      </c>
      <c r="N156" s="4">
        <f t="shared" si="160"/>
        <v>0</v>
      </c>
      <c r="O156" s="4">
        <f t="shared" si="160"/>
        <v>0</v>
      </c>
      <c r="P156" s="4">
        <f t="shared" si="160"/>
        <v>0</v>
      </c>
      <c r="Q156" s="4">
        <f t="shared" si="160"/>
        <v>0</v>
      </c>
      <c r="R156" s="4">
        <f t="shared" si="160"/>
        <v>0</v>
      </c>
      <c r="S156" s="4">
        <f t="shared" si="160"/>
        <v>0</v>
      </c>
      <c r="T156" s="4">
        <f t="shared" si="160"/>
        <v>0</v>
      </c>
      <c r="U156" s="4">
        <f t="shared" si="160"/>
        <v>0</v>
      </c>
      <c r="V156" s="4">
        <f t="shared" si="160"/>
        <v>0</v>
      </c>
      <c r="W156" s="4">
        <f t="shared" si="160"/>
        <v>0</v>
      </c>
      <c r="X156" s="4">
        <f t="shared" si="160"/>
        <v>0</v>
      </c>
      <c r="Y156" s="4">
        <f t="shared" si="160"/>
        <v>0</v>
      </c>
      <c r="Z156" s="4">
        <f t="shared" si="160"/>
        <v>0</v>
      </c>
      <c r="AA156" s="4">
        <f t="shared" si="126"/>
        <v>0</v>
      </c>
      <c r="AB156" s="4">
        <f t="shared" si="127"/>
        <v>0</v>
      </c>
      <c r="AC156" s="4"/>
      <c r="AD156" s="4">
        <f t="shared" si="155"/>
        <v>0</v>
      </c>
      <c r="AE156" s="4"/>
      <c r="AF156" s="4"/>
      <c r="AG156" s="4"/>
    </row>
    <row r="157" spans="1:33" x14ac:dyDescent="0.25">
      <c r="A157" s="1">
        <f t="shared" si="124"/>
        <v>33</v>
      </c>
      <c r="B157" s="4">
        <f>Inkomsten!J19</f>
        <v>0</v>
      </c>
      <c r="C157" s="4">
        <f>ROUND(IF(J37=0,0,$B$157/$G37*J37),2)</f>
        <v>0</v>
      </c>
      <c r="D157" s="4">
        <f t="shared" ref="D157:Z157" si="161">ROUND(IF(K37=0,0,$B$157/$G37*K37),2)</f>
        <v>0</v>
      </c>
      <c r="E157" s="4">
        <f t="shared" si="161"/>
        <v>0</v>
      </c>
      <c r="F157" s="4">
        <f t="shared" si="161"/>
        <v>0</v>
      </c>
      <c r="G157" s="4">
        <f t="shared" si="161"/>
        <v>0</v>
      </c>
      <c r="H157" s="4">
        <f t="shared" si="161"/>
        <v>0</v>
      </c>
      <c r="I157" s="4">
        <f t="shared" si="161"/>
        <v>0</v>
      </c>
      <c r="J157" s="4">
        <f t="shared" si="161"/>
        <v>0</v>
      </c>
      <c r="K157" s="4">
        <f t="shared" si="161"/>
        <v>0</v>
      </c>
      <c r="L157" s="4">
        <f t="shared" si="161"/>
        <v>0</v>
      </c>
      <c r="M157" s="4">
        <f t="shared" si="161"/>
        <v>0</v>
      </c>
      <c r="N157" s="4">
        <f t="shared" si="161"/>
        <v>0</v>
      </c>
      <c r="O157" s="4">
        <f t="shared" si="161"/>
        <v>0</v>
      </c>
      <c r="P157" s="4">
        <f t="shared" si="161"/>
        <v>0</v>
      </c>
      <c r="Q157" s="4">
        <f t="shared" si="161"/>
        <v>0</v>
      </c>
      <c r="R157" s="4">
        <f t="shared" si="161"/>
        <v>0</v>
      </c>
      <c r="S157" s="4">
        <f t="shared" si="161"/>
        <v>0</v>
      </c>
      <c r="T157" s="4">
        <f t="shared" si="161"/>
        <v>0</v>
      </c>
      <c r="U157" s="4">
        <f t="shared" si="161"/>
        <v>0</v>
      </c>
      <c r="V157" s="4">
        <f t="shared" si="161"/>
        <v>0</v>
      </c>
      <c r="W157" s="4">
        <f t="shared" si="161"/>
        <v>0</v>
      </c>
      <c r="X157" s="4">
        <f t="shared" si="161"/>
        <v>0</v>
      </c>
      <c r="Y157" s="4">
        <f t="shared" si="161"/>
        <v>0</v>
      </c>
      <c r="Z157" s="4">
        <f t="shared" si="161"/>
        <v>0</v>
      </c>
      <c r="AA157" s="4">
        <f t="shared" si="126"/>
        <v>0</v>
      </c>
      <c r="AB157" s="4">
        <f t="shared" si="127"/>
        <v>0</v>
      </c>
      <c r="AC157" s="4"/>
      <c r="AD157" s="4">
        <f t="shared" si="155"/>
        <v>0</v>
      </c>
      <c r="AE157" s="4"/>
      <c r="AF157" s="4"/>
      <c r="AG157" s="4"/>
    </row>
    <row r="158" spans="1:33" x14ac:dyDescent="0.25">
      <c r="A158" s="1">
        <f t="shared" si="124"/>
        <v>34</v>
      </c>
      <c r="B158" s="4">
        <f>Inkomsten!J20</f>
        <v>0</v>
      </c>
      <c r="C158" s="4">
        <f>ROUND(IF(J38=0,0,$B$158/$G38*J38),2)</f>
        <v>0</v>
      </c>
      <c r="D158" s="4">
        <f t="shared" ref="D158:Z158" si="162">ROUND(IF(K38=0,0,$B$158/$G38*K38),2)</f>
        <v>0</v>
      </c>
      <c r="E158" s="4">
        <f t="shared" si="162"/>
        <v>0</v>
      </c>
      <c r="F158" s="4">
        <f t="shared" si="162"/>
        <v>0</v>
      </c>
      <c r="G158" s="4">
        <f t="shared" si="162"/>
        <v>0</v>
      </c>
      <c r="H158" s="4">
        <f t="shared" si="162"/>
        <v>0</v>
      </c>
      <c r="I158" s="4">
        <f t="shared" si="162"/>
        <v>0</v>
      </c>
      <c r="J158" s="4">
        <f t="shared" si="162"/>
        <v>0</v>
      </c>
      <c r="K158" s="4">
        <f t="shared" si="162"/>
        <v>0</v>
      </c>
      <c r="L158" s="4">
        <f t="shared" si="162"/>
        <v>0</v>
      </c>
      <c r="M158" s="4">
        <f t="shared" si="162"/>
        <v>0</v>
      </c>
      <c r="N158" s="4">
        <f t="shared" si="162"/>
        <v>0</v>
      </c>
      <c r="O158" s="4">
        <f t="shared" si="162"/>
        <v>0</v>
      </c>
      <c r="P158" s="4">
        <f t="shared" si="162"/>
        <v>0</v>
      </c>
      <c r="Q158" s="4">
        <f t="shared" si="162"/>
        <v>0</v>
      </c>
      <c r="R158" s="4">
        <f t="shared" si="162"/>
        <v>0</v>
      </c>
      <c r="S158" s="4">
        <f t="shared" si="162"/>
        <v>0</v>
      </c>
      <c r="T158" s="4">
        <f t="shared" si="162"/>
        <v>0</v>
      </c>
      <c r="U158" s="4">
        <f t="shared" si="162"/>
        <v>0</v>
      </c>
      <c r="V158" s="4">
        <f t="shared" si="162"/>
        <v>0</v>
      </c>
      <c r="W158" s="4">
        <f t="shared" si="162"/>
        <v>0</v>
      </c>
      <c r="X158" s="4">
        <f t="shared" si="162"/>
        <v>0</v>
      </c>
      <c r="Y158" s="4">
        <f t="shared" si="162"/>
        <v>0</v>
      </c>
      <c r="Z158" s="4">
        <f t="shared" si="162"/>
        <v>0</v>
      </c>
      <c r="AA158" s="4">
        <f t="shared" si="126"/>
        <v>0</v>
      </c>
      <c r="AB158" s="4">
        <f t="shared" si="127"/>
        <v>0</v>
      </c>
      <c r="AC158" s="4"/>
      <c r="AD158" s="4">
        <f t="shared" si="155"/>
        <v>0</v>
      </c>
      <c r="AE158" s="4"/>
      <c r="AF158" s="4"/>
      <c r="AG158" s="4"/>
    </row>
    <row r="159" spans="1:33" x14ac:dyDescent="0.25">
      <c r="A159" s="1">
        <f t="shared" si="124"/>
        <v>35</v>
      </c>
      <c r="B159" s="4">
        <f>Inkomsten!J21</f>
        <v>0</v>
      </c>
      <c r="C159" s="4">
        <f>ROUND(IF(J39=0,0,$B$159/$G39*J39),2)</f>
        <v>0</v>
      </c>
      <c r="D159" s="4">
        <f t="shared" ref="D159:Z159" si="163">ROUND(IF(K39=0,0,$B$159/$G39*K39),2)</f>
        <v>0</v>
      </c>
      <c r="E159" s="4">
        <f t="shared" si="163"/>
        <v>0</v>
      </c>
      <c r="F159" s="4">
        <f t="shared" si="163"/>
        <v>0</v>
      </c>
      <c r="G159" s="4">
        <f t="shared" si="163"/>
        <v>0</v>
      </c>
      <c r="H159" s="4">
        <f t="shared" si="163"/>
        <v>0</v>
      </c>
      <c r="I159" s="4">
        <f t="shared" si="163"/>
        <v>0</v>
      </c>
      <c r="J159" s="4">
        <f t="shared" si="163"/>
        <v>0</v>
      </c>
      <c r="K159" s="4">
        <f t="shared" si="163"/>
        <v>0</v>
      </c>
      <c r="L159" s="4">
        <f t="shared" si="163"/>
        <v>0</v>
      </c>
      <c r="M159" s="4">
        <f t="shared" si="163"/>
        <v>0</v>
      </c>
      <c r="N159" s="4">
        <f t="shared" si="163"/>
        <v>0</v>
      </c>
      <c r="O159" s="4">
        <f t="shared" si="163"/>
        <v>0</v>
      </c>
      <c r="P159" s="4">
        <f t="shared" si="163"/>
        <v>0</v>
      </c>
      <c r="Q159" s="4">
        <f t="shared" si="163"/>
        <v>0</v>
      </c>
      <c r="R159" s="4">
        <f t="shared" si="163"/>
        <v>0</v>
      </c>
      <c r="S159" s="4">
        <f t="shared" si="163"/>
        <v>0</v>
      </c>
      <c r="T159" s="4">
        <f t="shared" si="163"/>
        <v>0</v>
      </c>
      <c r="U159" s="4">
        <f t="shared" si="163"/>
        <v>0</v>
      </c>
      <c r="V159" s="4">
        <f t="shared" si="163"/>
        <v>0</v>
      </c>
      <c r="W159" s="4">
        <f t="shared" si="163"/>
        <v>0</v>
      </c>
      <c r="X159" s="4">
        <f t="shared" si="163"/>
        <v>0</v>
      </c>
      <c r="Y159" s="4">
        <f t="shared" si="163"/>
        <v>0</v>
      </c>
      <c r="Z159" s="4">
        <f t="shared" si="163"/>
        <v>0</v>
      </c>
      <c r="AA159" s="4">
        <f t="shared" si="126"/>
        <v>0</v>
      </c>
      <c r="AB159" s="4">
        <f t="shared" si="127"/>
        <v>0</v>
      </c>
      <c r="AC159" s="4"/>
      <c r="AD159" s="4">
        <f t="shared" si="155"/>
        <v>0</v>
      </c>
      <c r="AE159" s="4"/>
      <c r="AF159" s="4"/>
      <c r="AG159" s="4"/>
    </row>
    <row r="160" spans="1:33" x14ac:dyDescent="0.25">
      <c r="A160" s="1">
        <f t="shared" si="124"/>
        <v>36</v>
      </c>
      <c r="B160" s="4">
        <f>Inkomsten!J22</f>
        <v>0</v>
      </c>
      <c r="C160" s="4">
        <f>ROUND(IF(J40=0,0,$B$160/$G40*J40),2)</f>
        <v>0</v>
      </c>
      <c r="D160" s="4">
        <f t="shared" ref="D160:Z160" si="164">ROUND(IF(K40=0,0,$B$160/$G40*K40),2)</f>
        <v>0</v>
      </c>
      <c r="E160" s="4">
        <f t="shared" si="164"/>
        <v>0</v>
      </c>
      <c r="F160" s="4">
        <f t="shared" si="164"/>
        <v>0</v>
      </c>
      <c r="G160" s="4">
        <f t="shared" si="164"/>
        <v>0</v>
      </c>
      <c r="H160" s="4">
        <f t="shared" si="164"/>
        <v>0</v>
      </c>
      <c r="I160" s="4">
        <f t="shared" si="164"/>
        <v>0</v>
      </c>
      <c r="J160" s="4">
        <f t="shared" si="164"/>
        <v>0</v>
      </c>
      <c r="K160" s="4">
        <f t="shared" si="164"/>
        <v>0</v>
      </c>
      <c r="L160" s="4">
        <f t="shared" si="164"/>
        <v>0</v>
      </c>
      <c r="M160" s="4">
        <f t="shared" si="164"/>
        <v>0</v>
      </c>
      <c r="N160" s="4">
        <f t="shared" si="164"/>
        <v>0</v>
      </c>
      <c r="O160" s="4">
        <f t="shared" si="164"/>
        <v>0</v>
      </c>
      <c r="P160" s="4">
        <f t="shared" si="164"/>
        <v>0</v>
      </c>
      <c r="Q160" s="4">
        <f t="shared" si="164"/>
        <v>0</v>
      </c>
      <c r="R160" s="4">
        <f t="shared" si="164"/>
        <v>0</v>
      </c>
      <c r="S160" s="4">
        <f t="shared" si="164"/>
        <v>0</v>
      </c>
      <c r="T160" s="4">
        <f t="shared" si="164"/>
        <v>0</v>
      </c>
      <c r="U160" s="4">
        <f t="shared" si="164"/>
        <v>0</v>
      </c>
      <c r="V160" s="4">
        <f t="shared" si="164"/>
        <v>0</v>
      </c>
      <c r="W160" s="4">
        <f t="shared" si="164"/>
        <v>0</v>
      </c>
      <c r="X160" s="4">
        <f t="shared" si="164"/>
        <v>0</v>
      </c>
      <c r="Y160" s="4">
        <f t="shared" si="164"/>
        <v>0</v>
      </c>
      <c r="Z160" s="4">
        <f t="shared" si="164"/>
        <v>0</v>
      </c>
      <c r="AA160" s="4">
        <f t="shared" si="126"/>
        <v>0</v>
      </c>
      <c r="AB160" s="4">
        <f t="shared" si="127"/>
        <v>0</v>
      </c>
      <c r="AC160" s="4"/>
      <c r="AD160" s="4">
        <f t="shared" si="155"/>
        <v>0</v>
      </c>
      <c r="AE160" s="4"/>
      <c r="AF160" s="4"/>
      <c r="AG160" s="4"/>
    </row>
    <row r="161" spans="1:33" x14ac:dyDescent="0.25">
      <c r="A161" s="1">
        <f t="shared" si="124"/>
        <v>37</v>
      </c>
      <c r="B161" s="4">
        <f>Inkomsten!J23</f>
        <v>0</v>
      </c>
      <c r="C161" s="4">
        <f>ROUND(IF(J41=0,0,$B$161/$G41*J41),2)</f>
        <v>0</v>
      </c>
      <c r="D161" s="4">
        <f t="shared" ref="D161:Z161" si="165">ROUND(IF(K41=0,0,$B$161/$G41*K41),2)</f>
        <v>0</v>
      </c>
      <c r="E161" s="4">
        <f t="shared" si="165"/>
        <v>0</v>
      </c>
      <c r="F161" s="4">
        <f t="shared" si="165"/>
        <v>0</v>
      </c>
      <c r="G161" s="4">
        <f t="shared" si="165"/>
        <v>0</v>
      </c>
      <c r="H161" s="4">
        <f t="shared" si="165"/>
        <v>0</v>
      </c>
      <c r="I161" s="4">
        <f t="shared" si="165"/>
        <v>0</v>
      </c>
      <c r="J161" s="4">
        <f t="shared" si="165"/>
        <v>0</v>
      </c>
      <c r="K161" s="4">
        <f t="shared" si="165"/>
        <v>0</v>
      </c>
      <c r="L161" s="4">
        <f t="shared" si="165"/>
        <v>0</v>
      </c>
      <c r="M161" s="4">
        <f t="shared" si="165"/>
        <v>0</v>
      </c>
      <c r="N161" s="4">
        <f t="shared" si="165"/>
        <v>0</v>
      </c>
      <c r="O161" s="4">
        <f t="shared" si="165"/>
        <v>0</v>
      </c>
      <c r="P161" s="4">
        <f t="shared" si="165"/>
        <v>0</v>
      </c>
      <c r="Q161" s="4">
        <f t="shared" si="165"/>
        <v>0</v>
      </c>
      <c r="R161" s="4">
        <f t="shared" si="165"/>
        <v>0</v>
      </c>
      <c r="S161" s="4">
        <f t="shared" si="165"/>
        <v>0</v>
      </c>
      <c r="T161" s="4">
        <f t="shared" si="165"/>
        <v>0</v>
      </c>
      <c r="U161" s="4">
        <f t="shared" si="165"/>
        <v>0</v>
      </c>
      <c r="V161" s="4">
        <f t="shared" si="165"/>
        <v>0</v>
      </c>
      <c r="W161" s="4">
        <f t="shared" si="165"/>
        <v>0</v>
      </c>
      <c r="X161" s="4">
        <f t="shared" si="165"/>
        <v>0</v>
      </c>
      <c r="Y161" s="4">
        <f t="shared" si="165"/>
        <v>0</v>
      </c>
      <c r="Z161" s="4">
        <f t="shared" si="165"/>
        <v>0</v>
      </c>
      <c r="AA161" s="4">
        <f t="shared" si="126"/>
        <v>0</v>
      </c>
      <c r="AB161" s="4">
        <f t="shared" si="127"/>
        <v>0</v>
      </c>
      <c r="AC161" s="4"/>
      <c r="AD161" s="4">
        <f t="shared" si="155"/>
        <v>0</v>
      </c>
      <c r="AE161" s="4"/>
      <c r="AF161" s="4"/>
      <c r="AG161" s="4"/>
    </row>
    <row r="162" spans="1:33" x14ac:dyDescent="0.25">
      <c r="A162" s="1">
        <f t="shared" si="124"/>
        <v>38</v>
      </c>
      <c r="B162" s="4">
        <f>Inkomsten!J24</f>
        <v>0</v>
      </c>
      <c r="C162" s="4">
        <f>ROUND(IF(J42=0,0,$B$162/$G42*J42),2)</f>
        <v>0</v>
      </c>
      <c r="D162" s="4">
        <f t="shared" ref="D162:Z162" si="166">ROUND(IF(K42=0,0,$B$162/$G42*K42),2)</f>
        <v>0</v>
      </c>
      <c r="E162" s="4">
        <f t="shared" si="166"/>
        <v>0</v>
      </c>
      <c r="F162" s="4">
        <f t="shared" si="166"/>
        <v>0</v>
      </c>
      <c r="G162" s="4">
        <f t="shared" si="166"/>
        <v>0</v>
      </c>
      <c r="H162" s="4">
        <f t="shared" si="166"/>
        <v>0</v>
      </c>
      <c r="I162" s="4">
        <f t="shared" si="166"/>
        <v>0</v>
      </c>
      <c r="J162" s="4">
        <f t="shared" si="166"/>
        <v>0</v>
      </c>
      <c r="K162" s="4">
        <f t="shared" si="166"/>
        <v>0</v>
      </c>
      <c r="L162" s="4">
        <f t="shared" si="166"/>
        <v>0</v>
      </c>
      <c r="M162" s="4">
        <f t="shared" si="166"/>
        <v>0</v>
      </c>
      <c r="N162" s="4">
        <f t="shared" si="166"/>
        <v>0</v>
      </c>
      <c r="O162" s="4">
        <f t="shared" si="166"/>
        <v>0</v>
      </c>
      <c r="P162" s="4">
        <f t="shared" si="166"/>
        <v>0</v>
      </c>
      <c r="Q162" s="4">
        <f t="shared" si="166"/>
        <v>0</v>
      </c>
      <c r="R162" s="4">
        <f t="shared" si="166"/>
        <v>0</v>
      </c>
      <c r="S162" s="4">
        <f t="shared" si="166"/>
        <v>0</v>
      </c>
      <c r="T162" s="4">
        <f t="shared" si="166"/>
        <v>0</v>
      </c>
      <c r="U162" s="4">
        <f t="shared" si="166"/>
        <v>0</v>
      </c>
      <c r="V162" s="4">
        <f t="shared" si="166"/>
        <v>0</v>
      </c>
      <c r="W162" s="4">
        <f t="shared" si="166"/>
        <v>0</v>
      </c>
      <c r="X162" s="4">
        <f t="shared" si="166"/>
        <v>0</v>
      </c>
      <c r="Y162" s="4">
        <f t="shared" si="166"/>
        <v>0</v>
      </c>
      <c r="Z162" s="4">
        <f t="shared" si="166"/>
        <v>0</v>
      </c>
      <c r="AA162" s="4">
        <f t="shared" si="126"/>
        <v>0</v>
      </c>
      <c r="AB162" s="4">
        <f t="shared" si="127"/>
        <v>0</v>
      </c>
      <c r="AC162" s="4"/>
      <c r="AD162" s="4">
        <f t="shared" si="155"/>
        <v>0</v>
      </c>
      <c r="AE162" s="4"/>
      <c r="AF162" s="4"/>
      <c r="AG162" s="4"/>
    </row>
    <row r="163" spans="1:33" x14ac:dyDescent="0.25">
      <c r="A163" s="1">
        <f t="shared" si="124"/>
        <v>39</v>
      </c>
      <c r="B163" s="4">
        <f>Inkomsten!J25</f>
        <v>0</v>
      </c>
      <c r="C163" s="4">
        <f>ROUND(IF(J43=0,0,$B$163/$G43*J43),2)</f>
        <v>0</v>
      </c>
      <c r="D163" s="4">
        <f t="shared" ref="D163:Z163" si="167">ROUND(IF(K43=0,0,$B$163/$G43*K43),2)</f>
        <v>0</v>
      </c>
      <c r="E163" s="4">
        <f t="shared" si="167"/>
        <v>0</v>
      </c>
      <c r="F163" s="4">
        <f t="shared" si="167"/>
        <v>0</v>
      </c>
      <c r="G163" s="4">
        <f t="shared" si="167"/>
        <v>0</v>
      </c>
      <c r="H163" s="4">
        <f t="shared" si="167"/>
        <v>0</v>
      </c>
      <c r="I163" s="4">
        <f t="shared" si="167"/>
        <v>0</v>
      </c>
      <c r="J163" s="4">
        <f t="shared" si="167"/>
        <v>0</v>
      </c>
      <c r="K163" s="4">
        <f t="shared" si="167"/>
        <v>0</v>
      </c>
      <c r="L163" s="4">
        <f t="shared" si="167"/>
        <v>0</v>
      </c>
      <c r="M163" s="4">
        <f t="shared" si="167"/>
        <v>0</v>
      </c>
      <c r="N163" s="4">
        <f t="shared" si="167"/>
        <v>0</v>
      </c>
      <c r="O163" s="4">
        <f t="shared" si="167"/>
        <v>0</v>
      </c>
      <c r="P163" s="4">
        <f t="shared" si="167"/>
        <v>0</v>
      </c>
      <c r="Q163" s="4">
        <f t="shared" si="167"/>
        <v>0</v>
      </c>
      <c r="R163" s="4">
        <f t="shared" si="167"/>
        <v>0</v>
      </c>
      <c r="S163" s="4">
        <f t="shared" si="167"/>
        <v>0</v>
      </c>
      <c r="T163" s="4">
        <f t="shared" si="167"/>
        <v>0</v>
      </c>
      <c r="U163" s="4">
        <f t="shared" si="167"/>
        <v>0</v>
      </c>
      <c r="V163" s="4">
        <f t="shared" si="167"/>
        <v>0</v>
      </c>
      <c r="W163" s="4">
        <f t="shared" si="167"/>
        <v>0</v>
      </c>
      <c r="X163" s="4">
        <f t="shared" si="167"/>
        <v>0</v>
      </c>
      <c r="Y163" s="4">
        <f t="shared" si="167"/>
        <v>0</v>
      </c>
      <c r="Z163" s="4">
        <f t="shared" si="167"/>
        <v>0</v>
      </c>
      <c r="AA163" s="4">
        <f t="shared" si="126"/>
        <v>0</v>
      </c>
      <c r="AB163" s="4">
        <f t="shared" si="127"/>
        <v>0</v>
      </c>
      <c r="AC163" s="4"/>
      <c r="AD163" s="4">
        <f t="shared" si="155"/>
        <v>0</v>
      </c>
      <c r="AE163" s="4"/>
      <c r="AF163" s="4"/>
      <c r="AG163" s="4"/>
    </row>
    <row r="164" spans="1:33" x14ac:dyDescent="0.25">
      <c r="A164" s="1">
        <f t="shared" si="124"/>
        <v>40</v>
      </c>
      <c r="B164" s="4">
        <f>Inkomsten!J26</f>
        <v>0</v>
      </c>
      <c r="C164" s="4">
        <f>ROUND(IF(J44=0,0,$B$164/$G44*J44),2)</f>
        <v>0</v>
      </c>
      <c r="D164" s="4">
        <f t="shared" ref="D164:Z164" si="168">ROUND(IF(K44=0,0,$B$164/$G44*K44),2)</f>
        <v>0</v>
      </c>
      <c r="E164" s="4">
        <f t="shared" si="168"/>
        <v>0</v>
      </c>
      <c r="F164" s="4">
        <f t="shared" si="168"/>
        <v>0</v>
      </c>
      <c r="G164" s="4">
        <f t="shared" si="168"/>
        <v>0</v>
      </c>
      <c r="H164" s="4">
        <f t="shared" si="168"/>
        <v>0</v>
      </c>
      <c r="I164" s="4">
        <f t="shared" si="168"/>
        <v>0</v>
      </c>
      <c r="J164" s="4">
        <f t="shared" si="168"/>
        <v>0</v>
      </c>
      <c r="K164" s="4">
        <f t="shared" si="168"/>
        <v>0</v>
      </c>
      <c r="L164" s="4">
        <f t="shared" si="168"/>
        <v>0</v>
      </c>
      <c r="M164" s="4">
        <f t="shared" si="168"/>
        <v>0</v>
      </c>
      <c r="N164" s="4">
        <f t="shared" si="168"/>
        <v>0</v>
      </c>
      <c r="O164" s="4">
        <f t="shared" si="168"/>
        <v>0</v>
      </c>
      <c r="P164" s="4">
        <f t="shared" si="168"/>
        <v>0</v>
      </c>
      <c r="Q164" s="4">
        <f t="shared" si="168"/>
        <v>0</v>
      </c>
      <c r="R164" s="4">
        <f t="shared" si="168"/>
        <v>0</v>
      </c>
      <c r="S164" s="4">
        <f t="shared" si="168"/>
        <v>0</v>
      </c>
      <c r="T164" s="4">
        <f t="shared" si="168"/>
        <v>0</v>
      </c>
      <c r="U164" s="4">
        <f t="shared" si="168"/>
        <v>0</v>
      </c>
      <c r="V164" s="4">
        <f t="shared" si="168"/>
        <v>0</v>
      </c>
      <c r="W164" s="4">
        <f t="shared" si="168"/>
        <v>0</v>
      </c>
      <c r="X164" s="4">
        <f t="shared" si="168"/>
        <v>0</v>
      </c>
      <c r="Y164" s="4">
        <f t="shared" si="168"/>
        <v>0</v>
      </c>
      <c r="Z164" s="4">
        <f t="shared" si="168"/>
        <v>0</v>
      </c>
      <c r="AA164" s="4">
        <f t="shared" si="126"/>
        <v>0</v>
      </c>
      <c r="AB164" s="4">
        <f t="shared" si="127"/>
        <v>0</v>
      </c>
      <c r="AC164" s="4"/>
      <c r="AD164" s="4">
        <f t="shared" si="155"/>
        <v>0</v>
      </c>
      <c r="AE164" s="4"/>
      <c r="AF164" s="4"/>
      <c r="AG164" s="4"/>
    </row>
    <row r="165" spans="1:33" x14ac:dyDescent="0.25">
      <c r="A165" s="1">
        <f t="shared" si="124"/>
        <v>41</v>
      </c>
      <c r="B165" s="4">
        <f>Inkomsten!J27</f>
        <v>0</v>
      </c>
      <c r="C165" s="4">
        <f>ROUND(IF(J45=0,0,$B$165/$G45*J45),2)</f>
        <v>0</v>
      </c>
      <c r="D165" s="4">
        <f t="shared" ref="D165:Z165" si="169">ROUND(IF(K45=0,0,$B$165/$G45*K45),2)</f>
        <v>0</v>
      </c>
      <c r="E165" s="4">
        <f t="shared" si="169"/>
        <v>0</v>
      </c>
      <c r="F165" s="4">
        <f t="shared" si="169"/>
        <v>0</v>
      </c>
      <c r="G165" s="4">
        <f t="shared" si="169"/>
        <v>0</v>
      </c>
      <c r="H165" s="4">
        <f t="shared" si="169"/>
        <v>0</v>
      </c>
      <c r="I165" s="4">
        <f t="shared" si="169"/>
        <v>0</v>
      </c>
      <c r="J165" s="4">
        <f t="shared" si="169"/>
        <v>0</v>
      </c>
      <c r="K165" s="4">
        <f t="shared" si="169"/>
        <v>0</v>
      </c>
      <c r="L165" s="4">
        <f t="shared" si="169"/>
        <v>0</v>
      </c>
      <c r="M165" s="4">
        <f t="shared" si="169"/>
        <v>0</v>
      </c>
      <c r="N165" s="4">
        <f t="shared" si="169"/>
        <v>0</v>
      </c>
      <c r="O165" s="4">
        <f t="shared" si="169"/>
        <v>0</v>
      </c>
      <c r="P165" s="4">
        <f t="shared" si="169"/>
        <v>0</v>
      </c>
      <c r="Q165" s="4">
        <f t="shared" si="169"/>
        <v>0</v>
      </c>
      <c r="R165" s="4">
        <f t="shared" si="169"/>
        <v>0</v>
      </c>
      <c r="S165" s="4">
        <f t="shared" si="169"/>
        <v>0</v>
      </c>
      <c r="T165" s="4">
        <f t="shared" si="169"/>
        <v>0</v>
      </c>
      <c r="U165" s="4">
        <f t="shared" si="169"/>
        <v>0</v>
      </c>
      <c r="V165" s="4">
        <f t="shared" si="169"/>
        <v>0</v>
      </c>
      <c r="W165" s="4">
        <f t="shared" si="169"/>
        <v>0</v>
      </c>
      <c r="X165" s="4">
        <f t="shared" si="169"/>
        <v>0</v>
      </c>
      <c r="Y165" s="4">
        <f t="shared" si="169"/>
        <v>0</v>
      </c>
      <c r="Z165" s="4">
        <f t="shared" si="169"/>
        <v>0</v>
      </c>
      <c r="AA165" s="4">
        <f t="shared" si="126"/>
        <v>0</v>
      </c>
      <c r="AB165" s="4">
        <f t="shared" si="127"/>
        <v>0</v>
      </c>
      <c r="AC165" s="4"/>
      <c r="AD165" s="4">
        <f t="shared" si="155"/>
        <v>0</v>
      </c>
      <c r="AE165" s="4"/>
      <c r="AF165" s="4"/>
      <c r="AG165" s="4"/>
    </row>
    <row r="166" spans="1:33" x14ac:dyDescent="0.25">
      <c r="A166" s="1">
        <f t="shared" si="124"/>
        <v>42</v>
      </c>
      <c r="B166" s="4">
        <f>Inkomsten!M14</f>
        <v>0</v>
      </c>
      <c r="C166" s="4">
        <f>ROUND(IF(J46=0,0,$B$166/$G46*J46),2)</f>
        <v>0</v>
      </c>
      <c r="D166" s="4">
        <f t="shared" ref="D166:Z166" si="170">ROUND(IF(K46=0,0,$B$166/$G46*K46),2)</f>
        <v>0</v>
      </c>
      <c r="E166" s="4">
        <f t="shared" si="170"/>
        <v>0</v>
      </c>
      <c r="F166" s="4">
        <f t="shared" si="170"/>
        <v>0</v>
      </c>
      <c r="G166" s="4">
        <f t="shared" si="170"/>
        <v>0</v>
      </c>
      <c r="H166" s="4">
        <f t="shared" si="170"/>
        <v>0</v>
      </c>
      <c r="I166" s="4">
        <f t="shared" si="170"/>
        <v>0</v>
      </c>
      <c r="J166" s="4">
        <f t="shared" si="170"/>
        <v>0</v>
      </c>
      <c r="K166" s="4">
        <f t="shared" si="170"/>
        <v>0</v>
      </c>
      <c r="L166" s="4">
        <f t="shared" si="170"/>
        <v>0</v>
      </c>
      <c r="M166" s="4">
        <f t="shared" si="170"/>
        <v>0</v>
      </c>
      <c r="N166" s="4">
        <f t="shared" si="170"/>
        <v>0</v>
      </c>
      <c r="O166" s="4">
        <f t="shared" si="170"/>
        <v>0</v>
      </c>
      <c r="P166" s="4">
        <f t="shared" si="170"/>
        <v>0</v>
      </c>
      <c r="Q166" s="4">
        <f t="shared" si="170"/>
        <v>0</v>
      </c>
      <c r="R166" s="4">
        <f t="shared" si="170"/>
        <v>0</v>
      </c>
      <c r="S166" s="4">
        <f t="shared" si="170"/>
        <v>0</v>
      </c>
      <c r="T166" s="4">
        <f t="shared" si="170"/>
        <v>0</v>
      </c>
      <c r="U166" s="4">
        <f t="shared" si="170"/>
        <v>0</v>
      </c>
      <c r="V166" s="4">
        <f t="shared" si="170"/>
        <v>0</v>
      </c>
      <c r="W166" s="4">
        <f t="shared" si="170"/>
        <v>0</v>
      </c>
      <c r="X166" s="4">
        <f t="shared" si="170"/>
        <v>0</v>
      </c>
      <c r="Y166" s="4">
        <f t="shared" si="170"/>
        <v>0</v>
      </c>
      <c r="Z166" s="4">
        <f t="shared" si="170"/>
        <v>0</v>
      </c>
      <c r="AA166" s="4">
        <f t="shared" si="126"/>
        <v>0</v>
      </c>
      <c r="AB166" s="4">
        <f t="shared" si="127"/>
        <v>0</v>
      </c>
      <c r="AC166" s="4"/>
      <c r="AD166" s="4">
        <f t="shared" si="155"/>
        <v>0</v>
      </c>
      <c r="AE166" s="4"/>
      <c r="AF166" s="4"/>
      <c r="AG166" s="4"/>
    </row>
    <row r="167" spans="1:33" x14ac:dyDescent="0.25">
      <c r="A167" s="1">
        <f t="shared" si="124"/>
        <v>43</v>
      </c>
      <c r="B167" s="4">
        <f>Inkomsten!M15</f>
        <v>0</v>
      </c>
      <c r="C167" s="4">
        <f>ROUND(IF(J47=0,0,$B$167/$G47*J47),2)</f>
        <v>0</v>
      </c>
      <c r="D167" s="4">
        <f t="shared" ref="D167:Z167" si="171">ROUND(IF(K47=0,0,$B$167/$G47*K47),2)</f>
        <v>0</v>
      </c>
      <c r="E167" s="4">
        <f t="shared" si="171"/>
        <v>0</v>
      </c>
      <c r="F167" s="4">
        <f t="shared" si="171"/>
        <v>0</v>
      </c>
      <c r="G167" s="4">
        <f t="shared" si="171"/>
        <v>0</v>
      </c>
      <c r="H167" s="4">
        <f t="shared" si="171"/>
        <v>0</v>
      </c>
      <c r="I167" s="4">
        <f t="shared" si="171"/>
        <v>0</v>
      </c>
      <c r="J167" s="4">
        <f t="shared" si="171"/>
        <v>0</v>
      </c>
      <c r="K167" s="4">
        <f t="shared" si="171"/>
        <v>0</v>
      </c>
      <c r="L167" s="4">
        <f t="shared" si="171"/>
        <v>0</v>
      </c>
      <c r="M167" s="4">
        <f t="shared" si="171"/>
        <v>0</v>
      </c>
      <c r="N167" s="4">
        <f t="shared" si="171"/>
        <v>0</v>
      </c>
      <c r="O167" s="4">
        <f t="shared" si="171"/>
        <v>0</v>
      </c>
      <c r="P167" s="4">
        <f t="shared" si="171"/>
        <v>0</v>
      </c>
      <c r="Q167" s="4">
        <f t="shared" si="171"/>
        <v>0</v>
      </c>
      <c r="R167" s="4">
        <f t="shared" si="171"/>
        <v>0</v>
      </c>
      <c r="S167" s="4">
        <f t="shared" si="171"/>
        <v>0</v>
      </c>
      <c r="T167" s="4">
        <f t="shared" si="171"/>
        <v>0</v>
      </c>
      <c r="U167" s="4">
        <f t="shared" si="171"/>
        <v>0</v>
      </c>
      <c r="V167" s="4">
        <f t="shared" si="171"/>
        <v>0</v>
      </c>
      <c r="W167" s="4">
        <f t="shared" si="171"/>
        <v>0</v>
      </c>
      <c r="X167" s="4">
        <f t="shared" si="171"/>
        <v>0</v>
      </c>
      <c r="Y167" s="4">
        <f t="shared" si="171"/>
        <v>0</v>
      </c>
      <c r="Z167" s="4">
        <f t="shared" si="171"/>
        <v>0</v>
      </c>
      <c r="AA167" s="4">
        <f t="shared" si="126"/>
        <v>0</v>
      </c>
      <c r="AB167" s="4">
        <f t="shared" si="127"/>
        <v>0</v>
      </c>
      <c r="AC167" s="4"/>
      <c r="AD167" s="4">
        <f t="shared" si="155"/>
        <v>0</v>
      </c>
      <c r="AE167" s="4"/>
      <c r="AF167" s="4"/>
      <c r="AG167" s="4"/>
    </row>
    <row r="168" spans="1:33" x14ac:dyDescent="0.25">
      <c r="A168" s="1">
        <f t="shared" si="124"/>
        <v>44</v>
      </c>
      <c r="B168" s="4">
        <f>Inkomsten!M16</f>
        <v>0</v>
      </c>
      <c r="C168" s="4">
        <f>ROUND(IF(J48=0,0,$B$168/$G48*J48),2)</f>
        <v>0</v>
      </c>
      <c r="D168" s="4">
        <f t="shared" ref="D168:Z168" si="172">ROUND(IF(K48=0,0,$B$168/$G48*K48),2)</f>
        <v>0</v>
      </c>
      <c r="E168" s="4">
        <f t="shared" si="172"/>
        <v>0</v>
      </c>
      <c r="F168" s="4">
        <f t="shared" si="172"/>
        <v>0</v>
      </c>
      <c r="G168" s="4">
        <f t="shared" si="172"/>
        <v>0</v>
      </c>
      <c r="H168" s="4">
        <f t="shared" si="172"/>
        <v>0</v>
      </c>
      <c r="I168" s="4">
        <f t="shared" si="172"/>
        <v>0</v>
      </c>
      <c r="J168" s="4">
        <f t="shared" si="172"/>
        <v>0</v>
      </c>
      <c r="K168" s="4">
        <f t="shared" si="172"/>
        <v>0</v>
      </c>
      <c r="L168" s="4">
        <f t="shared" si="172"/>
        <v>0</v>
      </c>
      <c r="M168" s="4">
        <f t="shared" si="172"/>
        <v>0</v>
      </c>
      <c r="N168" s="4">
        <f t="shared" si="172"/>
        <v>0</v>
      </c>
      <c r="O168" s="4">
        <f t="shared" si="172"/>
        <v>0</v>
      </c>
      <c r="P168" s="4">
        <f t="shared" si="172"/>
        <v>0</v>
      </c>
      <c r="Q168" s="4">
        <f t="shared" si="172"/>
        <v>0</v>
      </c>
      <c r="R168" s="4">
        <f t="shared" si="172"/>
        <v>0</v>
      </c>
      <c r="S168" s="4">
        <f t="shared" si="172"/>
        <v>0</v>
      </c>
      <c r="T168" s="4">
        <f t="shared" si="172"/>
        <v>0</v>
      </c>
      <c r="U168" s="4">
        <f t="shared" si="172"/>
        <v>0</v>
      </c>
      <c r="V168" s="4">
        <f t="shared" si="172"/>
        <v>0</v>
      </c>
      <c r="W168" s="4">
        <f t="shared" si="172"/>
        <v>0</v>
      </c>
      <c r="X168" s="4">
        <f t="shared" si="172"/>
        <v>0</v>
      </c>
      <c r="Y168" s="4">
        <f t="shared" si="172"/>
        <v>0</v>
      </c>
      <c r="Z168" s="4">
        <f t="shared" si="172"/>
        <v>0</v>
      </c>
      <c r="AA168" s="4">
        <f t="shared" si="126"/>
        <v>0</v>
      </c>
      <c r="AB168" s="4">
        <f t="shared" si="127"/>
        <v>0</v>
      </c>
      <c r="AC168" s="4"/>
      <c r="AD168" s="4">
        <f t="shared" si="155"/>
        <v>0</v>
      </c>
      <c r="AE168" s="4"/>
      <c r="AF168" s="4"/>
      <c r="AG168" s="4"/>
    </row>
    <row r="169" spans="1:33" x14ac:dyDescent="0.25">
      <c r="A169" s="1">
        <f t="shared" si="124"/>
        <v>45</v>
      </c>
      <c r="B169" s="4">
        <f>Inkomsten!M17</f>
        <v>0</v>
      </c>
      <c r="C169" s="4">
        <f>ROUND(IF(J49=0,0,$B$169/$G49*J49),2)</f>
        <v>0</v>
      </c>
      <c r="D169" s="4">
        <f t="shared" ref="D169:Z169" si="173">ROUND(IF(K49=0,0,$B$169/$G49*K49),2)</f>
        <v>0</v>
      </c>
      <c r="E169" s="4">
        <f t="shared" si="173"/>
        <v>0</v>
      </c>
      <c r="F169" s="4">
        <f t="shared" si="173"/>
        <v>0</v>
      </c>
      <c r="G169" s="4">
        <f t="shared" si="173"/>
        <v>0</v>
      </c>
      <c r="H169" s="4">
        <f t="shared" si="173"/>
        <v>0</v>
      </c>
      <c r="I169" s="4">
        <f t="shared" si="173"/>
        <v>0</v>
      </c>
      <c r="J169" s="4">
        <f t="shared" si="173"/>
        <v>0</v>
      </c>
      <c r="K169" s="4">
        <f t="shared" si="173"/>
        <v>0</v>
      </c>
      <c r="L169" s="4">
        <f t="shared" si="173"/>
        <v>0</v>
      </c>
      <c r="M169" s="4">
        <f t="shared" si="173"/>
        <v>0</v>
      </c>
      <c r="N169" s="4">
        <f t="shared" si="173"/>
        <v>0</v>
      </c>
      <c r="O169" s="4">
        <f t="shared" si="173"/>
        <v>0</v>
      </c>
      <c r="P169" s="4">
        <f t="shared" si="173"/>
        <v>0</v>
      </c>
      <c r="Q169" s="4">
        <f t="shared" si="173"/>
        <v>0</v>
      </c>
      <c r="R169" s="4">
        <f t="shared" si="173"/>
        <v>0</v>
      </c>
      <c r="S169" s="4">
        <f t="shared" si="173"/>
        <v>0</v>
      </c>
      <c r="T169" s="4">
        <f t="shared" si="173"/>
        <v>0</v>
      </c>
      <c r="U169" s="4">
        <f t="shared" si="173"/>
        <v>0</v>
      </c>
      <c r="V169" s="4">
        <f t="shared" si="173"/>
        <v>0</v>
      </c>
      <c r="W169" s="4">
        <f t="shared" si="173"/>
        <v>0</v>
      </c>
      <c r="X169" s="4">
        <f t="shared" si="173"/>
        <v>0</v>
      </c>
      <c r="Y169" s="4">
        <f t="shared" si="173"/>
        <v>0</v>
      </c>
      <c r="Z169" s="4">
        <f t="shared" si="173"/>
        <v>0</v>
      </c>
      <c r="AA169" s="4">
        <f t="shared" si="126"/>
        <v>0</v>
      </c>
      <c r="AB169" s="4">
        <f t="shared" si="127"/>
        <v>0</v>
      </c>
      <c r="AC169" s="4"/>
      <c r="AD169" s="4">
        <f t="shared" si="155"/>
        <v>0</v>
      </c>
      <c r="AE169" s="4"/>
      <c r="AF169" s="4"/>
      <c r="AG169" s="4"/>
    </row>
    <row r="170" spans="1:33" x14ac:dyDescent="0.25">
      <c r="A170" s="1">
        <f t="shared" si="124"/>
        <v>46</v>
      </c>
      <c r="B170" s="4">
        <f>Inkomsten!M18</f>
        <v>0</v>
      </c>
      <c r="C170" s="4">
        <f>ROUND(IF(J50=0,0,$B$170/$G50*J50),2)</f>
        <v>0</v>
      </c>
      <c r="D170" s="4">
        <f t="shared" ref="D170:Z170" si="174">ROUND(IF(K50=0,0,$B$170/$G50*K50),2)</f>
        <v>0</v>
      </c>
      <c r="E170" s="4">
        <f t="shared" si="174"/>
        <v>0</v>
      </c>
      <c r="F170" s="4">
        <f t="shared" si="174"/>
        <v>0</v>
      </c>
      <c r="G170" s="4">
        <f t="shared" si="174"/>
        <v>0</v>
      </c>
      <c r="H170" s="4">
        <f t="shared" si="174"/>
        <v>0</v>
      </c>
      <c r="I170" s="4">
        <f t="shared" si="174"/>
        <v>0</v>
      </c>
      <c r="J170" s="4">
        <f t="shared" si="174"/>
        <v>0</v>
      </c>
      <c r="K170" s="4">
        <f t="shared" si="174"/>
        <v>0</v>
      </c>
      <c r="L170" s="4">
        <f t="shared" si="174"/>
        <v>0</v>
      </c>
      <c r="M170" s="4">
        <f t="shared" si="174"/>
        <v>0</v>
      </c>
      <c r="N170" s="4">
        <f t="shared" si="174"/>
        <v>0</v>
      </c>
      <c r="O170" s="4">
        <f t="shared" si="174"/>
        <v>0</v>
      </c>
      <c r="P170" s="4">
        <f t="shared" si="174"/>
        <v>0</v>
      </c>
      <c r="Q170" s="4">
        <f t="shared" si="174"/>
        <v>0</v>
      </c>
      <c r="R170" s="4">
        <f t="shared" si="174"/>
        <v>0</v>
      </c>
      <c r="S170" s="4">
        <f t="shared" si="174"/>
        <v>0</v>
      </c>
      <c r="T170" s="4">
        <f t="shared" si="174"/>
        <v>0</v>
      </c>
      <c r="U170" s="4">
        <f t="shared" si="174"/>
        <v>0</v>
      </c>
      <c r="V170" s="4">
        <f t="shared" si="174"/>
        <v>0</v>
      </c>
      <c r="W170" s="4">
        <f t="shared" si="174"/>
        <v>0</v>
      </c>
      <c r="X170" s="4">
        <f t="shared" si="174"/>
        <v>0</v>
      </c>
      <c r="Y170" s="4">
        <f t="shared" si="174"/>
        <v>0</v>
      </c>
      <c r="Z170" s="4">
        <f t="shared" si="174"/>
        <v>0</v>
      </c>
      <c r="AA170" s="4">
        <f t="shared" si="126"/>
        <v>0</v>
      </c>
      <c r="AB170" s="4">
        <f t="shared" si="127"/>
        <v>0</v>
      </c>
      <c r="AC170" s="4"/>
      <c r="AD170" s="4">
        <f t="shared" si="155"/>
        <v>0</v>
      </c>
      <c r="AE170" s="4"/>
      <c r="AF170" s="4"/>
      <c r="AG170" s="4"/>
    </row>
    <row r="171" spans="1:33" x14ac:dyDescent="0.25">
      <c r="A171" s="1">
        <f t="shared" si="124"/>
        <v>47</v>
      </c>
      <c r="B171" s="4">
        <f>Inkomsten!M19</f>
        <v>0</v>
      </c>
      <c r="C171" s="4">
        <f>ROUND(IF(J51=0,0,$B$171/$G51*J51),2)</f>
        <v>0</v>
      </c>
      <c r="D171" s="4">
        <f t="shared" ref="D171:Z171" si="175">ROUND(IF(K51=0,0,$B$171/$G51*K51),2)</f>
        <v>0</v>
      </c>
      <c r="E171" s="4">
        <f t="shared" si="175"/>
        <v>0</v>
      </c>
      <c r="F171" s="4">
        <f t="shared" si="175"/>
        <v>0</v>
      </c>
      <c r="G171" s="4">
        <f t="shared" si="175"/>
        <v>0</v>
      </c>
      <c r="H171" s="4">
        <f t="shared" si="175"/>
        <v>0</v>
      </c>
      <c r="I171" s="4">
        <f t="shared" si="175"/>
        <v>0</v>
      </c>
      <c r="J171" s="4">
        <f t="shared" si="175"/>
        <v>0</v>
      </c>
      <c r="K171" s="4">
        <f t="shared" si="175"/>
        <v>0</v>
      </c>
      <c r="L171" s="4">
        <f t="shared" si="175"/>
        <v>0</v>
      </c>
      <c r="M171" s="4">
        <f t="shared" si="175"/>
        <v>0</v>
      </c>
      <c r="N171" s="4">
        <f t="shared" si="175"/>
        <v>0</v>
      </c>
      <c r="O171" s="4">
        <f t="shared" si="175"/>
        <v>0</v>
      </c>
      <c r="P171" s="4">
        <f t="shared" si="175"/>
        <v>0</v>
      </c>
      <c r="Q171" s="4">
        <f t="shared" si="175"/>
        <v>0</v>
      </c>
      <c r="R171" s="4">
        <f t="shared" si="175"/>
        <v>0</v>
      </c>
      <c r="S171" s="4">
        <f t="shared" si="175"/>
        <v>0</v>
      </c>
      <c r="T171" s="4">
        <f t="shared" si="175"/>
        <v>0</v>
      </c>
      <c r="U171" s="4">
        <f t="shared" si="175"/>
        <v>0</v>
      </c>
      <c r="V171" s="4">
        <f t="shared" si="175"/>
        <v>0</v>
      </c>
      <c r="W171" s="4">
        <f t="shared" si="175"/>
        <v>0</v>
      </c>
      <c r="X171" s="4">
        <f t="shared" si="175"/>
        <v>0</v>
      </c>
      <c r="Y171" s="4">
        <f t="shared" si="175"/>
        <v>0</v>
      </c>
      <c r="Z171" s="4">
        <f t="shared" si="175"/>
        <v>0</v>
      </c>
      <c r="AA171" s="4">
        <f t="shared" si="126"/>
        <v>0</v>
      </c>
      <c r="AB171" s="4">
        <f t="shared" si="127"/>
        <v>0</v>
      </c>
      <c r="AC171" s="4"/>
      <c r="AD171" s="4">
        <f t="shared" si="155"/>
        <v>0</v>
      </c>
      <c r="AE171" s="4"/>
      <c r="AF171" s="4"/>
      <c r="AG171" s="4"/>
    </row>
    <row r="172" spans="1:33" x14ac:dyDescent="0.25">
      <c r="A172" s="1">
        <f t="shared" si="124"/>
        <v>48</v>
      </c>
      <c r="B172" s="4">
        <f>Inkomsten!M20</f>
        <v>0</v>
      </c>
      <c r="C172" s="4">
        <f>ROUND(IF(J52=0,0,$B$172/$G52*J52),2)</f>
        <v>0</v>
      </c>
      <c r="D172" s="4">
        <f t="shared" ref="D172:Z172" si="176">ROUND(IF(K52=0,0,$B$172/$G52*K52),2)</f>
        <v>0</v>
      </c>
      <c r="E172" s="4">
        <f t="shared" si="176"/>
        <v>0</v>
      </c>
      <c r="F172" s="4">
        <f t="shared" si="176"/>
        <v>0</v>
      </c>
      <c r="G172" s="4">
        <f t="shared" si="176"/>
        <v>0</v>
      </c>
      <c r="H172" s="4">
        <f t="shared" si="176"/>
        <v>0</v>
      </c>
      <c r="I172" s="4">
        <f t="shared" si="176"/>
        <v>0</v>
      </c>
      <c r="J172" s="4">
        <f t="shared" si="176"/>
        <v>0</v>
      </c>
      <c r="K172" s="4">
        <f t="shared" si="176"/>
        <v>0</v>
      </c>
      <c r="L172" s="4">
        <f t="shared" si="176"/>
        <v>0</v>
      </c>
      <c r="M172" s="4">
        <f t="shared" si="176"/>
        <v>0</v>
      </c>
      <c r="N172" s="4">
        <f t="shared" si="176"/>
        <v>0</v>
      </c>
      <c r="O172" s="4">
        <f t="shared" si="176"/>
        <v>0</v>
      </c>
      <c r="P172" s="4">
        <f t="shared" si="176"/>
        <v>0</v>
      </c>
      <c r="Q172" s="4">
        <f t="shared" si="176"/>
        <v>0</v>
      </c>
      <c r="R172" s="4">
        <f t="shared" si="176"/>
        <v>0</v>
      </c>
      <c r="S172" s="4">
        <f t="shared" si="176"/>
        <v>0</v>
      </c>
      <c r="T172" s="4">
        <f t="shared" si="176"/>
        <v>0</v>
      </c>
      <c r="U172" s="4">
        <f t="shared" si="176"/>
        <v>0</v>
      </c>
      <c r="V172" s="4">
        <f t="shared" si="176"/>
        <v>0</v>
      </c>
      <c r="W172" s="4">
        <f t="shared" si="176"/>
        <v>0</v>
      </c>
      <c r="X172" s="4">
        <f t="shared" si="176"/>
        <v>0</v>
      </c>
      <c r="Y172" s="4">
        <f t="shared" si="176"/>
        <v>0</v>
      </c>
      <c r="Z172" s="4">
        <f t="shared" si="176"/>
        <v>0</v>
      </c>
      <c r="AA172" s="4">
        <f t="shared" si="126"/>
        <v>0</v>
      </c>
      <c r="AB172" s="4">
        <f t="shared" si="127"/>
        <v>0</v>
      </c>
      <c r="AC172" s="4"/>
      <c r="AD172" s="4">
        <f t="shared" si="155"/>
        <v>0</v>
      </c>
      <c r="AE172" s="4"/>
      <c r="AF172" s="4"/>
      <c r="AG172" s="4"/>
    </row>
    <row r="173" spans="1:33" x14ac:dyDescent="0.25">
      <c r="A173" s="1">
        <f t="shared" si="124"/>
        <v>49</v>
      </c>
      <c r="B173" s="4">
        <f>Inkomsten!M21</f>
        <v>0</v>
      </c>
      <c r="C173" s="4">
        <f>ROUND(IF(J53=0,0,$B$173/$G53*J53),2)</f>
        <v>0</v>
      </c>
      <c r="D173" s="4">
        <f t="shared" ref="D173:Z173" si="177">ROUND(IF(K53=0,0,$B$173/$G53*K53),2)</f>
        <v>0</v>
      </c>
      <c r="E173" s="4">
        <f t="shared" si="177"/>
        <v>0</v>
      </c>
      <c r="F173" s="4">
        <f t="shared" si="177"/>
        <v>0</v>
      </c>
      <c r="G173" s="4">
        <f t="shared" si="177"/>
        <v>0</v>
      </c>
      <c r="H173" s="4">
        <f t="shared" si="177"/>
        <v>0</v>
      </c>
      <c r="I173" s="4">
        <f t="shared" si="177"/>
        <v>0</v>
      </c>
      <c r="J173" s="4">
        <f t="shared" si="177"/>
        <v>0</v>
      </c>
      <c r="K173" s="4">
        <f t="shared" si="177"/>
        <v>0</v>
      </c>
      <c r="L173" s="4">
        <f t="shared" si="177"/>
        <v>0</v>
      </c>
      <c r="M173" s="4">
        <f t="shared" si="177"/>
        <v>0</v>
      </c>
      <c r="N173" s="4">
        <f t="shared" si="177"/>
        <v>0</v>
      </c>
      <c r="O173" s="4">
        <f t="shared" si="177"/>
        <v>0</v>
      </c>
      <c r="P173" s="4">
        <f t="shared" si="177"/>
        <v>0</v>
      </c>
      <c r="Q173" s="4">
        <f t="shared" si="177"/>
        <v>0</v>
      </c>
      <c r="R173" s="4">
        <f t="shared" si="177"/>
        <v>0</v>
      </c>
      <c r="S173" s="4">
        <f t="shared" si="177"/>
        <v>0</v>
      </c>
      <c r="T173" s="4">
        <f t="shared" si="177"/>
        <v>0</v>
      </c>
      <c r="U173" s="4">
        <f t="shared" si="177"/>
        <v>0</v>
      </c>
      <c r="V173" s="4">
        <f t="shared" si="177"/>
        <v>0</v>
      </c>
      <c r="W173" s="4">
        <f t="shared" si="177"/>
        <v>0</v>
      </c>
      <c r="X173" s="4">
        <f t="shared" si="177"/>
        <v>0</v>
      </c>
      <c r="Y173" s="4">
        <f t="shared" si="177"/>
        <v>0</v>
      </c>
      <c r="Z173" s="4">
        <f t="shared" si="177"/>
        <v>0</v>
      </c>
      <c r="AA173" s="4">
        <f t="shared" si="126"/>
        <v>0</v>
      </c>
      <c r="AB173" s="4">
        <f t="shared" si="127"/>
        <v>0</v>
      </c>
      <c r="AC173" s="4"/>
      <c r="AD173" s="4">
        <f t="shared" si="155"/>
        <v>0</v>
      </c>
      <c r="AE173" s="4"/>
      <c r="AF173" s="4"/>
      <c r="AG173" s="4"/>
    </row>
    <row r="174" spans="1:33" x14ac:dyDescent="0.25">
      <c r="A174" s="1">
        <f t="shared" si="124"/>
        <v>50</v>
      </c>
      <c r="B174" s="4">
        <f>Inkomsten!M22</f>
        <v>0</v>
      </c>
      <c r="C174" s="4">
        <f>ROUND(IF(J54=0,0,$B$174/$G54*J54),2)</f>
        <v>0</v>
      </c>
      <c r="D174" s="4">
        <f t="shared" ref="D174:Z174" si="178">ROUND(IF(K54=0,0,$B$174/$G54*K54),2)</f>
        <v>0</v>
      </c>
      <c r="E174" s="4">
        <f t="shared" si="178"/>
        <v>0</v>
      </c>
      <c r="F174" s="4">
        <f t="shared" si="178"/>
        <v>0</v>
      </c>
      <c r="G174" s="4">
        <f t="shared" si="178"/>
        <v>0</v>
      </c>
      <c r="H174" s="4">
        <f t="shared" si="178"/>
        <v>0</v>
      </c>
      <c r="I174" s="4">
        <f t="shared" si="178"/>
        <v>0</v>
      </c>
      <c r="J174" s="4">
        <f t="shared" si="178"/>
        <v>0</v>
      </c>
      <c r="K174" s="4">
        <f t="shared" si="178"/>
        <v>0</v>
      </c>
      <c r="L174" s="4">
        <f t="shared" si="178"/>
        <v>0</v>
      </c>
      <c r="M174" s="4">
        <f t="shared" si="178"/>
        <v>0</v>
      </c>
      <c r="N174" s="4">
        <f t="shared" si="178"/>
        <v>0</v>
      </c>
      <c r="O174" s="4">
        <f t="shared" si="178"/>
        <v>0</v>
      </c>
      <c r="P174" s="4">
        <f t="shared" si="178"/>
        <v>0</v>
      </c>
      <c r="Q174" s="4">
        <f t="shared" si="178"/>
        <v>0</v>
      </c>
      <c r="R174" s="4">
        <f t="shared" si="178"/>
        <v>0</v>
      </c>
      <c r="S174" s="4">
        <f t="shared" si="178"/>
        <v>0</v>
      </c>
      <c r="T174" s="4">
        <f t="shared" si="178"/>
        <v>0</v>
      </c>
      <c r="U174" s="4">
        <f t="shared" si="178"/>
        <v>0</v>
      </c>
      <c r="V174" s="4">
        <f t="shared" si="178"/>
        <v>0</v>
      </c>
      <c r="W174" s="4">
        <f t="shared" si="178"/>
        <v>0</v>
      </c>
      <c r="X174" s="4">
        <f t="shared" si="178"/>
        <v>0</v>
      </c>
      <c r="Y174" s="4">
        <f t="shared" si="178"/>
        <v>0</v>
      </c>
      <c r="Z174" s="4">
        <f t="shared" si="178"/>
        <v>0</v>
      </c>
      <c r="AA174" s="4">
        <f t="shared" si="126"/>
        <v>0</v>
      </c>
      <c r="AB174" s="4">
        <f t="shared" si="127"/>
        <v>0</v>
      </c>
      <c r="AC174" s="4"/>
      <c r="AD174" s="4">
        <f t="shared" si="155"/>
        <v>0</v>
      </c>
      <c r="AE174" s="4"/>
      <c r="AF174" s="4"/>
      <c r="AG174" s="4"/>
    </row>
    <row r="175" spans="1:33" x14ac:dyDescent="0.25">
      <c r="A175" s="1">
        <f t="shared" si="124"/>
        <v>51</v>
      </c>
      <c r="B175" s="4">
        <f>Inkomsten!M23</f>
        <v>0</v>
      </c>
      <c r="C175" s="4">
        <f>ROUND(IF(J55=0,0,$B$175/$G55*J55),2)</f>
        <v>0</v>
      </c>
      <c r="D175" s="4">
        <f t="shared" ref="D175:Z175" si="179">ROUND(IF(K55=0,0,$B$175/$G55*K55),2)</f>
        <v>0</v>
      </c>
      <c r="E175" s="4">
        <f t="shared" si="179"/>
        <v>0</v>
      </c>
      <c r="F175" s="4">
        <f t="shared" si="179"/>
        <v>0</v>
      </c>
      <c r="G175" s="4">
        <f t="shared" si="179"/>
        <v>0</v>
      </c>
      <c r="H175" s="4">
        <f t="shared" si="179"/>
        <v>0</v>
      </c>
      <c r="I175" s="4">
        <f t="shared" si="179"/>
        <v>0</v>
      </c>
      <c r="J175" s="4">
        <f t="shared" si="179"/>
        <v>0</v>
      </c>
      <c r="K175" s="4">
        <f t="shared" si="179"/>
        <v>0</v>
      </c>
      <c r="L175" s="4">
        <f t="shared" si="179"/>
        <v>0</v>
      </c>
      <c r="M175" s="4">
        <f t="shared" si="179"/>
        <v>0</v>
      </c>
      <c r="N175" s="4">
        <f t="shared" si="179"/>
        <v>0</v>
      </c>
      <c r="O175" s="4">
        <f t="shared" si="179"/>
        <v>0</v>
      </c>
      <c r="P175" s="4">
        <f t="shared" si="179"/>
        <v>0</v>
      </c>
      <c r="Q175" s="4">
        <f t="shared" si="179"/>
        <v>0</v>
      </c>
      <c r="R175" s="4">
        <f t="shared" si="179"/>
        <v>0</v>
      </c>
      <c r="S175" s="4">
        <f t="shared" si="179"/>
        <v>0</v>
      </c>
      <c r="T175" s="4">
        <f t="shared" si="179"/>
        <v>0</v>
      </c>
      <c r="U175" s="4">
        <f t="shared" si="179"/>
        <v>0</v>
      </c>
      <c r="V175" s="4">
        <f t="shared" si="179"/>
        <v>0</v>
      </c>
      <c r="W175" s="4">
        <f t="shared" si="179"/>
        <v>0</v>
      </c>
      <c r="X175" s="4">
        <f t="shared" si="179"/>
        <v>0</v>
      </c>
      <c r="Y175" s="4">
        <f t="shared" si="179"/>
        <v>0</v>
      </c>
      <c r="Z175" s="4">
        <f t="shared" si="179"/>
        <v>0</v>
      </c>
      <c r="AA175" s="4">
        <f t="shared" si="126"/>
        <v>0</v>
      </c>
      <c r="AB175" s="4">
        <f t="shared" si="127"/>
        <v>0</v>
      </c>
      <c r="AC175" s="4"/>
      <c r="AD175" s="4">
        <f t="shared" si="155"/>
        <v>0</v>
      </c>
      <c r="AE175" s="4"/>
      <c r="AF175" s="4"/>
      <c r="AG175" s="4"/>
    </row>
    <row r="176" spans="1:33" x14ac:dyDescent="0.25">
      <c r="A176" s="1">
        <f t="shared" si="124"/>
        <v>52</v>
      </c>
      <c r="B176" s="4">
        <f>Inkomsten!M24</f>
        <v>0</v>
      </c>
      <c r="C176" s="4">
        <f>ROUND(IF(J56=0,0,$B$176/$G56*J56),2)</f>
        <v>0</v>
      </c>
      <c r="D176" s="4">
        <f t="shared" ref="D176:Z176" si="180">ROUND(IF(K56=0,0,$B$176/$G56*K56),2)</f>
        <v>0</v>
      </c>
      <c r="E176" s="4">
        <f t="shared" si="180"/>
        <v>0</v>
      </c>
      <c r="F176" s="4">
        <f t="shared" si="180"/>
        <v>0</v>
      </c>
      <c r="G176" s="4">
        <f t="shared" si="180"/>
        <v>0</v>
      </c>
      <c r="H176" s="4">
        <f t="shared" si="180"/>
        <v>0</v>
      </c>
      <c r="I176" s="4">
        <f t="shared" si="180"/>
        <v>0</v>
      </c>
      <c r="J176" s="4">
        <f t="shared" si="180"/>
        <v>0</v>
      </c>
      <c r="K176" s="4">
        <f t="shared" si="180"/>
        <v>0</v>
      </c>
      <c r="L176" s="4">
        <f t="shared" si="180"/>
        <v>0</v>
      </c>
      <c r="M176" s="4">
        <f t="shared" si="180"/>
        <v>0</v>
      </c>
      <c r="N176" s="4">
        <f t="shared" si="180"/>
        <v>0</v>
      </c>
      <c r="O176" s="4">
        <f t="shared" si="180"/>
        <v>0</v>
      </c>
      <c r="P176" s="4">
        <f t="shared" si="180"/>
        <v>0</v>
      </c>
      <c r="Q176" s="4">
        <f t="shared" si="180"/>
        <v>0</v>
      </c>
      <c r="R176" s="4">
        <f t="shared" si="180"/>
        <v>0</v>
      </c>
      <c r="S176" s="4">
        <f t="shared" si="180"/>
        <v>0</v>
      </c>
      <c r="T176" s="4">
        <f t="shared" si="180"/>
        <v>0</v>
      </c>
      <c r="U176" s="4">
        <f t="shared" si="180"/>
        <v>0</v>
      </c>
      <c r="V176" s="4">
        <f t="shared" si="180"/>
        <v>0</v>
      </c>
      <c r="W176" s="4">
        <f t="shared" si="180"/>
        <v>0</v>
      </c>
      <c r="X176" s="4">
        <f t="shared" si="180"/>
        <v>0</v>
      </c>
      <c r="Y176" s="4">
        <f t="shared" si="180"/>
        <v>0</v>
      </c>
      <c r="Z176" s="4">
        <f t="shared" si="180"/>
        <v>0</v>
      </c>
      <c r="AA176" s="4">
        <f t="shared" si="126"/>
        <v>0</v>
      </c>
      <c r="AB176" s="4">
        <f t="shared" si="127"/>
        <v>0</v>
      </c>
      <c r="AC176" s="4"/>
      <c r="AD176" s="4">
        <f t="shared" si="155"/>
        <v>0</v>
      </c>
      <c r="AE176" s="4"/>
      <c r="AF176" s="4"/>
      <c r="AG176" s="4"/>
    </row>
    <row r="177" spans="1:33" x14ac:dyDescent="0.25">
      <c r="A177" s="1" t="str">
        <f t="shared" si="124"/>
        <v>53/1</v>
      </c>
      <c r="B177" s="4">
        <f>Inkomsten!M25</f>
        <v>0</v>
      </c>
      <c r="C177" s="4">
        <f>ROUND(IF(J57=0,0,$B$177/$G57*J57),2)</f>
        <v>0</v>
      </c>
      <c r="D177" s="4">
        <f t="shared" ref="D177:Z177" si="181">ROUND(IF(K57=0,0,$B$177/$G57*K57),2)</f>
        <v>0</v>
      </c>
      <c r="E177" s="4">
        <f t="shared" si="181"/>
        <v>0</v>
      </c>
      <c r="F177" s="4">
        <f t="shared" si="181"/>
        <v>0</v>
      </c>
      <c r="G177" s="4">
        <f t="shared" si="181"/>
        <v>0</v>
      </c>
      <c r="H177" s="4">
        <f t="shared" si="181"/>
        <v>0</v>
      </c>
      <c r="I177" s="4">
        <f t="shared" si="181"/>
        <v>0</v>
      </c>
      <c r="J177" s="4">
        <f t="shared" si="181"/>
        <v>0</v>
      </c>
      <c r="K177" s="4">
        <f t="shared" si="181"/>
        <v>0</v>
      </c>
      <c r="L177" s="4">
        <f t="shared" si="181"/>
        <v>0</v>
      </c>
      <c r="M177" s="4">
        <f t="shared" si="181"/>
        <v>0</v>
      </c>
      <c r="N177" s="4">
        <f t="shared" si="181"/>
        <v>0</v>
      </c>
      <c r="O177" s="4">
        <f t="shared" si="181"/>
        <v>0</v>
      </c>
      <c r="P177" s="4">
        <f t="shared" si="181"/>
        <v>0</v>
      </c>
      <c r="Q177" s="4">
        <f t="shared" si="181"/>
        <v>0</v>
      </c>
      <c r="R177" s="4">
        <f t="shared" si="181"/>
        <v>0</v>
      </c>
      <c r="S177" s="4">
        <f t="shared" si="181"/>
        <v>0</v>
      </c>
      <c r="T177" s="4">
        <f t="shared" si="181"/>
        <v>0</v>
      </c>
      <c r="U177" s="4">
        <f t="shared" si="181"/>
        <v>0</v>
      </c>
      <c r="V177" s="4">
        <f t="shared" si="181"/>
        <v>0</v>
      </c>
      <c r="W177" s="4">
        <f t="shared" si="181"/>
        <v>0</v>
      </c>
      <c r="X177" s="4">
        <f t="shared" si="181"/>
        <v>0</v>
      </c>
      <c r="Y177" s="4">
        <f t="shared" si="181"/>
        <v>0</v>
      </c>
      <c r="Z177" s="4">
        <f t="shared" si="181"/>
        <v>0</v>
      </c>
      <c r="AA177" s="4">
        <f t="shared" si="126"/>
        <v>0</v>
      </c>
      <c r="AB177" s="4">
        <f t="shared" si="127"/>
        <v>0</v>
      </c>
      <c r="AC177" s="4"/>
      <c r="AD177" s="4">
        <f t="shared" si="155"/>
        <v>0</v>
      </c>
      <c r="AE177" s="4"/>
      <c r="AF177" s="4"/>
      <c r="AG177" s="4"/>
    </row>
    <row r="178" spans="1:33" x14ac:dyDescent="0.25">
      <c r="B178" s="4">
        <f>SUM(B124:B177)</f>
        <v>0</v>
      </c>
      <c r="C178" s="4">
        <f>SUM(C124:C177)</f>
        <v>0</v>
      </c>
      <c r="D178" s="4">
        <f>SUM(D124:D177)</f>
        <v>0</v>
      </c>
      <c r="E178" s="4">
        <f t="shared" ref="E178:AB178" si="182">SUM(E124:E177)</f>
        <v>0</v>
      </c>
      <c r="F178" s="4">
        <f t="shared" si="182"/>
        <v>0</v>
      </c>
      <c r="G178" s="4">
        <f t="shared" si="182"/>
        <v>0</v>
      </c>
      <c r="H178" s="4">
        <f t="shared" si="182"/>
        <v>0</v>
      </c>
      <c r="I178" s="4">
        <f t="shared" si="182"/>
        <v>0</v>
      </c>
      <c r="J178" s="4">
        <f t="shared" si="182"/>
        <v>0</v>
      </c>
      <c r="K178" s="4">
        <f t="shared" si="182"/>
        <v>0</v>
      </c>
      <c r="L178" s="4">
        <f t="shared" si="182"/>
        <v>0</v>
      </c>
      <c r="M178" s="4">
        <f t="shared" si="182"/>
        <v>0</v>
      </c>
      <c r="N178" s="4">
        <f t="shared" si="182"/>
        <v>0</v>
      </c>
      <c r="O178" s="4">
        <f t="shared" si="182"/>
        <v>0</v>
      </c>
      <c r="P178" s="4">
        <f t="shared" si="182"/>
        <v>0</v>
      </c>
      <c r="Q178" s="4">
        <f t="shared" si="182"/>
        <v>0</v>
      </c>
      <c r="R178" s="4">
        <f t="shared" si="182"/>
        <v>0</v>
      </c>
      <c r="S178" s="4">
        <f t="shared" si="182"/>
        <v>0</v>
      </c>
      <c r="T178" s="4">
        <f t="shared" si="182"/>
        <v>0</v>
      </c>
      <c r="U178" s="4">
        <f t="shared" si="182"/>
        <v>0</v>
      </c>
      <c r="V178" s="4">
        <f t="shared" si="182"/>
        <v>0</v>
      </c>
      <c r="W178" s="4">
        <f t="shared" si="182"/>
        <v>0</v>
      </c>
      <c r="X178" s="4">
        <f t="shared" si="182"/>
        <v>0</v>
      </c>
      <c r="Y178" s="4">
        <f t="shared" si="182"/>
        <v>0</v>
      </c>
      <c r="Z178" s="4">
        <f t="shared" si="182"/>
        <v>0</v>
      </c>
      <c r="AA178" s="4">
        <f t="shared" si="182"/>
        <v>0</v>
      </c>
      <c r="AB178" s="4">
        <f t="shared" si="182"/>
        <v>0</v>
      </c>
      <c r="AC178" s="4">
        <f>SUM(AC124:AC177)</f>
        <v>0</v>
      </c>
      <c r="AD178" s="4">
        <f>SUM(AD124:AD177)</f>
        <v>0</v>
      </c>
    </row>
    <row r="179" spans="1:33" x14ac:dyDescent="0.25">
      <c r="B179" s="1"/>
      <c r="C179" s="4"/>
      <c r="D179" s="4">
        <f>C178+D178</f>
        <v>0</v>
      </c>
      <c r="E179" s="4"/>
      <c r="F179" s="4">
        <f t="shared" ref="F179" si="183">E178+F178</f>
        <v>0</v>
      </c>
      <c r="G179" s="4"/>
      <c r="H179" s="4">
        <f t="shared" ref="H179" si="184">G178+H178</f>
        <v>0</v>
      </c>
      <c r="I179" s="4"/>
      <c r="J179" s="4">
        <f t="shared" ref="J179" si="185">I178+J178</f>
        <v>0</v>
      </c>
      <c r="K179" s="4"/>
      <c r="L179" s="4">
        <f t="shared" ref="L179" si="186">K178+L178</f>
        <v>0</v>
      </c>
      <c r="M179" s="4"/>
      <c r="N179" s="4">
        <f t="shared" ref="N179" si="187">M178+N178</f>
        <v>0</v>
      </c>
      <c r="O179" s="4"/>
      <c r="P179" s="4">
        <f t="shared" ref="P179" si="188">O178+P178</f>
        <v>0</v>
      </c>
      <c r="Q179" s="4"/>
      <c r="R179" s="4">
        <f t="shared" ref="R179" si="189">Q178+R178</f>
        <v>0</v>
      </c>
      <c r="S179" s="4"/>
      <c r="T179" s="4">
        <f t="shared" ref="T179" si="190">S178+T178</f>
        <v>0</v>
      </c>
      <c r="U179" s="4"/>
      <c r="V179" s="4">
        <f t="shared" ref="V179" si="191">U178+V178</f>
        <v>0</v>
      </c>
      <c r="W179" s="4"/>
      <c r="X179" s="4">
        <f t="shared" ref="X179" si="192">W178+X178</f>
        <v>0</v>
      </c>
      <c r="Y179" s="4"/>
      <c r="Z179" s="4">
        <f t="shared" ref="Z179" si="193">Y178+Z178</f>
        <v>0</v>
      </c>
    </row>
    <row r="180" spans="1:33" x14ac:dyDescent="0.25">
      <c r="B180" s="1"/>
      <c r="D180" s="5"/>
    </row>
    <row r="181" spans="1:33" x14ac:dyDescent="0.25">
      <c r="C181" s="1"/>
      <c r="D181" s="5"/>
      <c r="E181" s="5"/>
    </row>
    <row r="182" spans="1:33" x14ac:dyDescent="0.25">
      <c r="C182" s="1"/>
      <c r="D182" s="5"/>
      <c r="E182" s="5"/>
    </row>
  </sheetData>
  <sheetProtection algorithmName="SHA-512" hashValue="DDAhPvenqvzGYxHCUggpwn0WVky5m/yP+5ZDYAphf68PwKUiviJ4y1iRlmr3mhSv8TB3FLKNDDRFFOPD+k0gOQ==" saltValue="C88HXy9Lb4l+JaZ1ZOCjlg==" spinCount="100000" sheet="1" selectLockedCells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11" ma:contentTypeDescription="Een nieuw document maken." ma:contentTypeScope="" ma:versionID="932df633b1f8cc603e55ecba8227aacd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9ebe504d20f32cb512b2278a3275a601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68BDC-B34B-43F1-8ED6-F16E0F249266}"/>
</file>

<file path=customXml/itemProps2.xml><?xml version="1.0" encoding="utf-8"?>
<ds:datastoreItem xmlns:ds="http://schemas.openxmlformats.org/officeDocument/2006/customXml" ds:itemID="{05E72FD1-B5FB-4B29-912C-40DCFFF8A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27DC6-B8AB-44DA-AFE8-2590646F78E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7208d76-74ef-4048-b6b4-646fa5ac37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Inkomsten</vt:lpstr>
      <vt:lpstr>Gegevens</vt:lpstr>
      <vt:lpstr>Handleiding</vt:lpstr>
      <vt:lpstr>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Roberto Reali</cp:lastModifiedBy>
  <cp:lastPrinted>2019-03-17T11:18:37Z</cp:lastPrinted>
  <dcterms:created xsi:type="dcterms:W3CDTF">2016-07-21T12:59:14Z</dcterms:created>
  <dcterms:modified xsi:type="dcterms:W3CDTF">2022-01-04T09:05:38Z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