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Langhenkel-Talenter\Berekeningen Langhenkel Talenter\2021 Te bewerken\"/>
    </mc:Choice>
  </mc:AlternateContent>
  <xr:revisionPtr revIDLastSave="0" documentId="13_ncr:1_{C203AD9C-323E-4238-A680-D2C36671C5C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Overzicht vordering" sheetId="1" r:id="rId1"/>
    <sheet name="Rentepercentages" sheetId="2" r:id="rId2"/>
    <sheet name="Renteberekening" sheetId="3" state="hidden" r:id="rId3"/>
  </sheets>
  <calcPr calcId="191029"/>
</workbook>
</file>

<file path=xl/calcChain.xml><?xml version="1.0" encoding="utf-8"?>
<calcChain xmlns="http://schemas.openxmlformats.org/spreadsheetml/2006/main">
  <c r="F14" i="1" l="1"/>
  <c r="D18" i="1" l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26" i="1"/>
  <c r="H26" i="1" s="1"/>
  <c r="D27" i="1"/>
  <c r="H27" i="1" s="1"/>
  <c r="D28" i="1"/>
  <c r="H28" i="1" s="1"/>
  <c r="D29" i="1"/>
  <c r="H29" i="1" s="1"/>
  <c r="D30" i="1"/>
  <c r="H30" i="1" s="1"/>
  <c r="D31" i="1"/>
  <c r="H31" i="1" s="1"/>
  <c r="D32" i="1"/>
  <c r="H32" i="1" s="1"/>
  <c r="D33" i="1"/>
  <c r="H33" i="1" s="1"/>
  <c r="D34" i="1"/>
  <c r="H34" i="1" s="1"/>
  <c r="D35" i="1"/>
  <c r="H35" i="1" s="1"/>
  <c r="D36" i="1"/>
  <c r="H36" i="1" s="1"/>
  <c r="D37" i="1"/>
  <c r="H37" i="1" s="1"/>
  <c r="O282" i="3"/>
  <c r="O251" i="3"/>
  <c r="O220" i="3"/>
  <c r="O189" i="3"/>
  <c r="O158" i="3"/>
  <c r="O127" i="3"/>
  <c r="O96" i="3"/>
  <c r="O65" i="3"/>
  <c r="O34" i="3"/>
  <c r="O3" i="3"/>
  <c r="F282" i="3"/>
  <c r="F251" i="3"/>
  <c r="F220" i="3"/>
  <c r="F189" i="3"/>
  <c r="F158" i="3"/>
  <c r="F127" i="3"/>
  <c r="F96" i="3"/>
  <c r="F65" i="3"/>
  <c r="F34" i="3"/>
  <c r="F3" i="3"/>
  <c r="E36" i="3" l="1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A31" i="2"/>
  <c r="C36" i="3"/>
  <c r="C10" i="3"/>
  <c r="D9" i="3" s="1"/>
  <c r="M309" i="3" l="1"/>
  <c r="M278" i="3"/>
  <c r="M247" i="3"/>
  <c r="M216" i="3"/>
  <c r="M185" i="3"/>
  <c r="M154" i="3"/>
  <c r="M123" i="3"/>
  <c r="M92" i="3"/>
  <c r="M61" i="3"/>
  <c r="M30" i="3"/>
  <c r="D309" i="3"/>
  <c r="D278" i="3"/>
  <c r="D247" i="3"/>
  <c r="D185" i="3"/>
  <c r="D216" i="3"/>
  <c r="D154" i="3"/>
  <c r="D123" i="3"/>
  <c r="D92" i="3"/>
  <c r="D61" i="3"/>
  <c r="D30" i="3"/>
  <c r="F38" i="1" l="1"/>
  <c r="K284" i="3" l="1"/>
  <c r="K253" i="3"/>
  <c r="K222" i="3"/>
  <c r="P158" i="3"/>
  <c r="P189" i="3"/>
  <c r="K191" i="3"/>
  <c r="K160" i="3"/>
  <c r="Q295" i="3" l="1"/>
  <c r="Q303" i="3"/>
  <c r="Q296" i="3"/>
  <c r="Q304" i="3"/>
  <c r="Q297" i="3"/>
  <c r="Q305" i="3"/>
  <c r="Q298" i="3"/>
  <c r="Q306" i="3"/>
  <c r="Q299" i="3"/>
  <c r="Q307" i="3"/>
  <c r="Q300" i="3"/>
  <c r="Q308" i="3"/>
  <c r="Q301" i="3"/>
  <c r="Q309" i="3"/>
  <c r="Q302" i="3"/>
  <c r="Q205" i="3"/>
  <c r="Q213" i="3"/>
  <c r="Q206" i="3"/>
  <c r="Q214" i="3"/>
  <c r="Q207" i="3"/>
  <c r="Q215" i="3"/>
  <c r="Q208" i="3"/>
  <c r="Q216" i="3"/>
  <c r="Q209" i="3"/>
  <c r="Q202" i="3"/>
  <c r="Q210" i="3"/>
  <c r="Q212" i="3"/>
  <c r="Q203" i="3"/>
  <c r="Q211" i="3"/>
  <c r="Q204" i="3"/>
  <c r="Q265" i="3"/>
  <c r="Q273" i="3"/>
  <c r="Q266" i="3"/>
  <c r="Q274" i="3"/>
  <c r="Q267" i="3"/>
  <c r="Q275" i="3"/>
  <c r="Q268" i="3"/>
  <c r="Q276" i="3"/>
  <c r="Q269" i="3"/>
  <c r="Q277" i="3"/>
  <c r="Q270" i="3"/>
  <c r="Q278" i="3"/>
  <c r="Q264" i="3"/>
  <c r="Q272" i="3"/>
  <c r="Q271" i="3"/>
  <c r="Q175" i="3"/>
  <c r="Q183" i="3"/>
  <c r="Q176" i="3"/>
  <c r="Q184" i="3"/>
  <c r="Q177" i="3"/>
  <c r="Q185" i="3"/>
  <c r="Q178" i="3"/>
  <c r="Q171" i="3"/>
  <c r="Q179" i="3"/>
  <c r="Q172" i="3"/>
  <c r="Q180" i="3"/>
  <c r="Q182" i="3"/>
  <c r="Q173" i="3"/>
  <c r="Q181" i="3"/>
  <c r="Q174" i="3"/>
  <c r="Q235" i="3"/>
  <c r="Q243" i="3"/>
  <c r="Q236" i="3"/>
  <c r="Q244" i="3"/>
  <c r="Q237" i="3"/>
  <c r="Q245" i="3"/>
  <c r="Q238" i="3"/>
  <c r="Q246" i="3"/>
  <c r="Q239" i="3"/>
  <c r="Q247" i="3"/>
  <c r="Q240" i="3"/>
  <c r="Q242" i="3"/>
  <c r="Q233" i="3"/>
  <c r="Q241" i="3"/>
  <c r="Q234" i="3"/>
  <c r="P220" i="3"/>
  <c r="P282" i="3"/>
  <c r="P251" i="3"/>
  <c r="P127" i="3"/>
  <c r="K129" i="3"/>
  <c r="P96" i="3"/>
  <c r="K98" i="3"/>
  <c r="P65" i="3"/>
  <c r="K67" i="3"/>
  <c r="P34" i="3"/>
  <c r="K36" i="3"/>
  <c r="P3" i="3"/>
  <c r="K5" i="3"/>
  <c r="J5" i="3"/>
  <c r="J36" i="3" s="1"/>
  <c r="J67" i="3" s="1"/>
  <c r="J98" i="3" s="1"/>
  <c r="J129" i="3" s="1"/>
  <c r="J160" i="3" s="1"/>
  <c r="J191" i="3" s="1"/>
  <c r="J222" i="3" s="1"/>
  <c r="J253" i="3" s="1"/>
  <c r="J284" i="3" s="1"/>
  <c r="N309" i="3"/>
  <c r="L309" i="3"/>
  <c r="M308" i="3" s="1"/>
  <c r="N308" i="3"/>
  <c r="L308" i="3"/>
  <c r="N307" i="3"/>
  <c r="L307" i="3"/>
  <c r="N306" i="3"/>
  <c r="L306" i="3"/>
  <c r="M305" i="3" s="1"/>
  <c r="N305" i="3"/>
  <c r="L305" i="3"/>
  <c r="N304" i="3"/>
  <c r="L304" i="3"/>
  <c r="N303" i="3"/>
  <c r="L303" i="3"/>
  <c r="N302" i="3"/>
  <c r="L302" i="3"/>
  <c r="M301" i="3" s="1"/>
  <c r="N301" i="3"/>
  <c r="L301" i="3"/>
  <c r="N300" i="3"/>
  <c r="L300" i="3"/>
  <c r="N299" i="3"/>
  <c r="L299" i="3"/>
  <c r="N298" i="3"/>
  <c r="L298" i="3"/>
  <c r="N297" i="3"/>
  <c r="L297" i="3"/>
  <c r="N296" i="3"/>
  <c r="L296" i="3"/>
  <c r="M295" i="3" s="1"/>
  <c r="N295" i="3"/>
  <c r="L295" i="3"/>
  <c r="M294" i="3" s="1"/>
  <c r="N294" i="3"/>
  <c r="L294" i="3"/>
  <c r="N293" i="3"/>
  <c r="L293" i="3"/>
  <c r="N292" i="3"/>
  <c r="L292" i="3"/>
  <c r="M291" i="3" s="1"/>
  <c r="N291" i="3"/>
  <c r="L291" i="3"/>
  <c r="N290" i="3"/>
  <c r="L290" i="3"/>
  <c r="M289" i="3" s="1"/>
  <c r="N289" i="3"/>
  <c r="L289" i="3"/>
  <c r="N288" i="3"/>
  <c r="L288" i="3"/>
  <c r="M287" i="3" s="1"/>
  <c r="N287" i="3"/>
  <c r="L287" i="3"/>
  <c r="N286" i="3"/>
  <c r="L286" i="3"/>
  <c r="M285" i="3" s="1"/>
  <c r="N285" i="3"/>
  <c r="L285" i="3"/>
  <c r="N284" i="3"/>
  <c r="L284" i="3"/>
  <c r="O284" i="3" s="1"/>
  <c r="N278" i="3"/>
  <c r="L278" i="3"/>
  <c r="M277" i="3" s="1"/>
  <c r="N277" i="3"/>
  <c r="L277" i="3"/>
  <c r="N276" i="3"/>
  <c r="L276" i="3"/>
  <c r="N275" i="3"/>
  <c r="L275" i="3"/>
  <c r="N274" i="3"/>
  <c r="L274" i="3"/>
  <c r="N273" i="3"/>
  <c r="L273" i="3"/>
  <c r="N272" i="3"/>
  <c r="L272" i="3"/>
  <c r="N271" i="3"/>
  <c r="L271" i="3"/>
  <c r="N270" i="3"/>
  <c r="L270" i="3"/>
  <c r="N269" i="3"/>
  <c r="L269" i="3"/>
  <c r="M268" i="3" s="1"/>
  <c r="N268" i="3"/>
  <c r="L268" i="3"/>
  <c r="N267" i="3"/>
  <c r="L267" i="3"/>
  <c r="M266" i="3" s="1"/>
  <c r="N266" i="3"/>
  <c r="L266" i="3"/>
  <c r="N265" i="3"/>
  <c r="L265" i="3"/>
  <c r="M264" i="3" s="1"/>
  <c r="N264" i="3"/>
  <c r="L264" i="3"/>
  <c r="M263" i="3" s="1"/>
  <c r="N263" i="3"/>
  <c r="L263" i="3"/>
  <c r="N262" i="3"/>
  <c r="L262" i="3"/>
  <c r="M261" i="3" s="1"/>
  <c r="N261" i="3"/>
  <c r="L261" i="3"/>
  <c r="N260" i="3"/>
  <c r="L260" i="3"/>
  <c r="M259" i="3" s="1"/>
  <c r="N259" i="3"/>
  <c r="L259" i="3"/>
  <c r="N258" i="3"/>
  <c r="L258" i="3"/>
  <c r="N257" i="3"/>
  <c r="L257" i="3"/>
  <c r="N256" i="3"/>
  <c r="L256" i="3"/>
  <c r="M255" i="3" s="1"/>
  <c r="N255" i="3"/>
  <c r="L255" i="3"/>
  <c r="N254" i="3"/>
  <c r="L254" i="3"/>
  <c r="M253" i="3" s="1"/>
  <c r="N253" i="3"/>
  <c r="L253" i="3"/>
  <c r="O253" i="3" s="1"/>
  <c r="N247" i="3"/>
  <c r="L247" i="3"/>
  <c r="N246" i="3"/>
  <c r="L246" i="3"/>
  <c r="N245" i="3"/>
  <c r="L245" i="3"/>
  <c r="N244" i="3"/>
  <c r="L244" i="3"/>
  <c r="N243" i="3"/>
  <c r="L243" i="3"/>
  <c r="N242" i="3"/>
  <c r="L242" i="3"/>
  <c r="N241" i="3"/>
  <c r="L241" i="3"/>
  <c r="N240" i="3"/>
  <c r="L240" i="3"/>
  <c r="M239" i="3" s="1"/>
  <c r="N239" i="3"/>
  <c r="L239" i="3"/>
  <c r="N238" i="3"/>
  <c r="L238" i="3"/>
  <c r="N237" i="3"/>
  <c r="L237" i="3"/>
  <c r="N236" i="3"/>
  <c r="L236" i="3"/>
  <c r="N235" i="3"/>
  <c r="L235" i="3"/>
  <c r="M234" i="3" s="1"/>
  <c r="N234" i="3"/>
  <c r="L234" i="3"/>
  <c r="M233" i="3" s="1"/>
  <c r="N233" i="3"/>
  <c r="L233" i="3"/>
  <c r="M232" i="3" s="1"/>
  <c r="N232" i="3"/>
  <c r="L232" i="3"/>
  <c r="M231" i="3" s="1"/>
  <c r="N231" i="3"/>
  <c r="L231" i="3"/>
  <c r="N230" i="3"/>
  <c r="L230" i="3"/>
  <c r="N229" i="3"/>
  <c r="L229" i="3"/>
  <c r="N228" i="3"/>
  <c r="L228" i="3"/>
  <c r="M227" i="3" s="1"/>
  <c r="N227" i="3"/>
  <c r="L227" i="3"/>
  <c r="N226" i="3"/>
  <c r="L226" i="3"/>
  <c r="N225" i="3"/>
  <c r="L225" i="3"/>
  <c r="N224" i="3"/>
  <c r="L224" i="3"/>
  <c r="M223" i="3" s="1"/>
  <c r="N223" i="3"/>
  <c r="L223" i="3"/>
  <c r="N222" i="3"/>
  <c r="L222" i="3"/>
  <c r="O222" i="3" s="1"/>
  <c r="N216" i="3"/>
  <c r="L216" i="3"/>
  <c r="N215" i="3"/>
  <c r="L215" i="3"/>
  <c r="N214" i="3"/>
  <c r="L214" i="3"/>
  <c r="M213" i="3" s="1"/>
  <c r="N213" i="3"/>
  <c r="L213" i="3"/>
  <c r="N212" i="3"/>
  <c r="L212" i="3"/>
  <c r="N211" i="3"/>
  <c r="L211" i="3"/>
  <c r="N210" i="3"/>
  <c r="L210" i="3"/>
  <c r="N209" i="3"/>
  <c r="L209" i="3"/>
  <c r="N208" i="3"/>
  <c r="L208" i="3"/>
  <c r="N207" i="3"/>
  <c r="L207" i="3"/>
  <c r="N206" i="3"/>
  <c r="L206" i="3"/>
  <c r="N205" i="3"/>
  <c r="L205" i="3"/>
  <c r="N204" i="3"/>
  <c r="L204" i="3"/>
  <c r="M203" i="3" s="1"/>
  <c r="N203" i="3"/>
  <c r="L203" i="3"/>
  <c r="M202" i="3" s="1"/>
  <c r="N202" i="3"/>
  <c r="L202" i="3"/>
  <c r="M201" i="3" s="1"/>
  <c r="N201" i="3"/>
  <c r="L201" i="3"/>
  <c r="N200" i="3"/>
  <c r="L200" i="3"/>
  <c r="N199" i="3"/>
  <c r="L199" i="3"/>
  <c r="N198" i="3"/>
  <c r="L198" i="3"/>
  <c r="N197" i="3"/>
  <c r="L197" i="3"/>
  <c r="N196" i="3"/>
  <c r="L196" i="3"/>
  <c r="N195" i="3"/>
  <c r="L195" i="3"/>
  <c r="N194" i="3"/>
  <c r="L194" i="3"/>
  <c r="N193" i="3"/>
  <c r="L193" i="3"/>
  <c r="N192" i="3"/>
  <c r="L192" i="3"/>
  <c r="N191" i="3"/>
  <c r="L191" i="3"/>
  <c r="O191" i="3" s="1"/>
  <c r="N185" i="3"/>
  <c r="L185" i="3"/>
  <c r="N184" i="3"/>
  <c r="L184" i="3"/>
  <c r="N183" i="3"/>
  <c r="L183" i="3"/>
  <c r="N182" i="3"/>
  <c r="L182" i="3"/>
  <c r="N181" i="3"/>
  <c r="L181" i="3"/>
  <c r="N180" i="3"/>
  <c r="L180" i="3"/>
  <c r="N179" i="3"/>
  <c r="L179" i="3"/>
  <c r="M178" i="3" s="1"/>
  <c r="N178" i="3"/>
  <c r="L178" i="3"/>
  <c r="N177" i="3"/>
  <c r="L177" i="3"/>
  <c r="N176" i="3"/>
  <c r="L176" i="3"/>
  <c r="N175" i="3"/>
  <c r="L175" i="3"/>
  <c r="N174" i="3"/>
  <c r="L174" i="3"/>
  <c r="M173" i="3" s="1"/>
  <c r="N173" i="3"/>
  <c r="L173" i="3"/>
  <c r="N172" i="3"/>
  <c r="L172" i="3"/>
  <c r="M171" i="3" s="1"/>
  <c r="N171" i="3"/>
  <c r="L171" i="3"/>
  <c r="M170" i="3" s="1"/>
  <c r="N170" i="3"/>
  <c r="L170" i="3"/>
  <c r="N169" i="3"/>
  <c r="L169" i="3"/>
  <c r="N168" i="3"/>
  <c r="L168" i="3"/>
  <c r="N167" i="3"/>
  <c r="L167" i="3"/>
  <c r="N166" i="3"/>
  <c r="L166" i="3"/>
  <c r="N165" i="3"/>
  <c r="L165" i="3"/>
  <c r="N164" i="3"/>
  <c r="L164" i="3"/>
  <c r="N163" i="3"/>
  <c r="L163" i="3"/>
  <c r="N162" i="3"/>
  <c r="L162" i="3"/>
  <c r="N161" i="3"/>
  <c r="L161" i="3"/>
  <c r="N160" i="3"/>
  <c r="L160" i="3"/>
  <c r="O160" i="3" s="1"/>
  <c r="N154" i="3"/>
  <c r="L154" i="3"/>
  <c r="M153" i="3" s="1"/>
  <c r="N153" i="3"/>
  <c r="L153" i="3"/>
  <c r="M152" i="3" s="1"/>
  <c r="N152" i="3"/>
  <c r="L152" i="3"/>
  <c r="M151" i="3" s="1"/>
  <c r="N151" i="3"/>
  <c r="L151" i="3"/>
  <c r="M150" i="3" s="1"/>
  <c r="N150" i="3"/>
  <c r="L150" i="3"/>
  <c r="M149" i="3" s="1"/>
  <c r="N149" i="3"/>
  <c r="L149" i="3"/>
  <c r="M148" i="3" s="1"/>
  <c r="N148" i="3"/>
  <c r="L148" i="3"/>
  <c r="M147" i="3" s="1"/>
  <c r="N147" i="3"/>
  <c r="L147" i="3"/>
  <c r="M146" i="3" s="1"/>
  <c r="N146" i="3"/>
  <c r="L146" i="3"/>
  <c r="M145" i="3" s="1"/>
  <c r="N145" i="3"/>
  <c r="L145" i="3"/>
  <c r="M144" i="3" s="1"/>
  <c r="N144" i="3"/>
  <c r="L144" i="3"/>
  <c r="M143" i="3" s="1"/>
  <c r="N143" i="3"/>
  <c r="L143" i="3"/>
  <c r="M142" i="3" s="1"/>
  <c r="N142" i="3"/>
  <c r="L142" i="3"/>
  <c r="M141" i="3" s="1"/>
  <c r="N141" i="3"/>
  <c r="L141" i="3"/>
  <c r="M140" i="3" s="1"/>
  <c r="N140" i="3"/>
  <c r="L140" i="3"/>
  <c r="M139" i="3" s="1"/>
  <c r="N139" i="3"/>
  <c r="L139" i="3"/>
  <c r="M138" i="3" s="1"/>
  <c r="N138" i="3"/>
  <c r="L138" i="3"/>
  <c r="M137" i="3" s="1"/>
  <c r="N137" i="3"/>
  <c r="L137" i="3"/>
  <c r="M136" i="3" s="1"/>
  <c r="N136" i="3"/>
  <c r="L136" i="3"/>
  <c r="M135" i="3" s="1"/>
  <c r="N135" i="3"/>
  <c r="L135" i="3"/>
  <c r="M134" i="3" s="1"/>
  <c r="N134" i="3"/>
  <c r="L134" i="3"/>
  <c r="M133" i="3" s="1"/>
  <c r="N133" i="3"/>
  <c r="L133" i="3"/>
  <c r="M132" i="3" s="1"/>
  <c r="N132" i="3"/>
  <c r="L132" i="3"/>
  <c r="M131" i="3" s="1"/>
  <c r="N131" i="3"/>
  <c r="L131" i="3"/>
  <c r="M130" i="3" s="1"/>
  <c r="N130" i="3"/>
  <c r="L130" i="3"/>
  <c r="M129" i="3" s="1"/>
  <c r="N129" i="3"/>
  <c r="L129" i="3"/>
  <c r="O129" i="3" s="1"/>
  <c r="N123" i="3"/>
  <c r="L123" i="3"/>
  <c r="M122" i="3" s="1"/>
  <c r="N122" i="3"/>
  <c r="L122" i="3"/>
  <c r="M121" i="3" s="1"/>
  <c r="N121" i="3"/>
  <c r="L121" i="3"/>
  <c r="N120" i="3"/>
  <c r="L120" i="3"/>
  <c r="M119" i="3" s="1"/>
  <c r="N119" i="3"/>
  <c r="L119" i="3"/>
  <c r="N118" i="3"/>
  <c r="L118" i="3"/>
  <c r="M117" i="3" s="1"/>
  <c r="N117" i="3"/>
  <c r="L117" i="3"/>
  <c r="N116" i="3"/>
  <c r="L116" i="3"/>
  <c r="M115" i="3" s="1"/>
  <c r="N115" i="3"/>
  <c r="L115" i="3"/>
  <c r="N114" i="3"/>
  <c r="L114" i="3"/>
  <c r="M113" i="3" s="1"/>
  <c r="N113" i="3"/>
  <c r="L113" i="3"/>
  <c r="N112" i="3"/>
  <c r="L112" i="3"/>
  <c r="M111" i="3" s="1"/>
  <c r="N111" i="3"/>
  <c r="L111" i="3"/>
  <c r="N110" i="3"/>
  <c r="L110" i="3"/>
  <c r="M109" i="3" s="1"/>
  <c r="N109" i="3"/>
  <c r="L109" i="3"/>
  <c r="M108" i="3" s="1"/>
  <c r="N108" i="3"/>
  <c r="L108" i="3"/>
  <c r="M107" i="3" s="1"/>
  <c r="N107" i="3"/>
  <c r="L107" i="3"/>
  <c r="M106" i="3" s="1"/>
  <c r="N106" i="3"/>
  <c r="L106" i="3"/>
  <c r="M105" i="3" s="1"/>
  <c r="N105" i="3"/>
  <c r="L105" i="3"/>
  <c r="M104" i="3" s="1"/>
  <c r="N104" i="3"/>
  <c r="L104" i="3"/>
  <c r="M103" i="3" s="1"/>
  <c r="N103" i="3"/>
  <c r="L103" i="3"/>
  <c r="N102" i="3"/>
  <c r="L102" i="3"/>
  <c r="M101" i="3" s="1"/>
  <c r="N101" i="3"/>
  <c r="L101" i="3"/>
  <c r="M100" i="3" s="1"/>
  <c r="N100" i="3"/>
  <c r="L100" i="3"/>
  <c r="M99" i="3" s="1"/>
  <c r="N99" i="3"/>
  <c r="L99" i="3"/>
  <c r="M98" i="3" s="1"/>
  <c r="N98" i="3"/>
  <c r="L98" i="3"/>
  <c r="N92" i="3"/>
  <c r="L92" i="3"/>
  <c r="M91" i="3" s="1"/>
  <c r="N91" i="3"/>
  <c r="L91" i="3"/>
  <c r="M90" i="3" s="1"/>
  <c r="N90" i="3"/>
  <c r="L90" i="3"/>
  <c r="M89" i="3" s="1"/>
  <c r="N89" i="3"/>
  <c r="L89" i="3"/>
  <c r="M88" i="3" s="1"/>
  <c r="N88" i="3"/>
  <c r="L88" i="3"/>
  <c r="M87" i="3" s="1"/>
  <c r="N87" i="3"/>
  <c r="L87" i="3"/>
  <c r="M86" i="3" s="1"/>
  <c r="N86" i="3"/>
  <c r="L86" i="3"/>
  <c r="M85" i="3" s="1"/>
  <c r="N85" i="3"/>
  <c r="L85" i="3"/>
  <c r="M84" i="3" s="1"/>
  <c r="N84" i="3"/>
  <c r="L84" i="3"/>
  <c r="M83" i="3" s="1"/>
  <c r="N83" i="3"/>
  <c r="L83" i="3"/>
  <c r="M82" i="3" s="1"/>
  <c r="N82" i="3"/>
  <c r="L82" i="3"/>
  <c r="M81" i="3" s="1"/>
  <c r="N81" i="3"/>
  <c r="L81" i="3"/>
  <c r="M80" i="3" s="1"/>
  <c r="N80" i="3"/>
  <c r="L80" i="3"/>
  <c r="M79" i="3" s="1"/>
  <c r="N79" i="3"/>
  <c r="L79" i="3"/>
  <c r="M78" i="3" s="1"/>
  <c r="N78" i="3"/>
  <c r="L78" i="3"/>
  <c r="M77" i="3" s="1"/>
  <c r="N77" i="3"/>
  <c r="L77" i="3"/>
  <c r="M76" i="3" s="1"/>
  <c r="N76" i="3"/>
  <c r="L76" i="3"/>
  <c r="M75" i="3" s="1"/>
  <c r="N75" i="3"/>
  <c r="L75" i="3"/>
  <c r="M74" i="3" s="1"/>
  <c r="N74" i="3"/>
  <c r="L74" i="3"/>
  <c r="M73" i="3" s="1"/>
  <c r="N73" i="3"/>
  <c r="L73" i="3"/>
  <c r="M72" i="3" s="1"/>
  <c r="N72" i="3"/>
  <c r="L72" i="3"/>
  <c r="M71" i="3" s="1"/>
  <c r="N71" i="3"/>
  <c r="L71" i="3"/>
  <c r="M70" i="3" s="1"/>
  <c r="N70" i="3"/>
  <c r="L70" i="3"/>
  <c r="M69" i="3" s="1"/>
  <c r="N69" i="3"/>
  <c r="L69" i="3"/>
  <c r="M68" i="3" s="1"/>
  <c r="N68" i="3"/>
  <c r="L68" i="3"/>
  <c r="M67" i="3" s="1"/>
  <c r="N67" i="3"/>
  <c r="L67" i="3"/>
  <c r="N61" i="3"/>
  <c r="L61" i="3"/>
  <c r="M60" i="3" s="1"/>
  <c r="N60" i="3"/>
  <c r="L60" i="3"/>
  <c r="M59" i="3" s="1"/>
  <c r="N59" i="3"/>
  <c r="L59" i="3"/>
  <c r="M58" i="3" s="1"/>
  <c r="N58" i="3"/>
  <c r="L58" i="3"/>
  <c r="M57" i="3" s="1"/>
  <c r="N57" i="3"/>
  <c r="L57" i="3"/>
  <c r="M56" i="3" s="1"/>
  <c r="N56" i="3"/>
  <c r="L56" i="3"/>
  <c r="M55" i="3" s="1"/>
  <c r="N55" i="3"/>
  <c r="L55" i="3"/>
  <c r="M54" i="3" s="1"/>
  <c r="N54" i="3"/>
  <c r="L54" i="3"/>
  <c r="M53" i="3" s="1"/>
  <c r="N53" i="3"/>
  <c r="L53" i="3"/>
  <c r="M52" i="3" s="1"/>
  <c r="N52" i="3"/>
  <c r="L52" i="3"/>
  <c r="M51" i="3" s="1"/>
  <c r="N51" i="3"/>
  <c r="L51" i="3"/>
  <c r="M50" i="3" s="1"/>
  <c r="N50" i="3"/>
  <c r="L50" i="3"/>
  <c r="M49" i="3" s="1"/>
  <c r="N49" i="3"/>
  <c r="L49" i="3"/>
  <c r="M48" i="3" s="1"/>
  <c r="N48" i="3"/>
  <c r="L48" i="3"/>
  <c r="M47" i="3" s="1"/>
  <c r="N47" i="3"/>
  <c r="L47" i="3"/>
  <c r="M46" i="3" s="1"/>
  <c r="N46" i="3"/>
  <c r="L46" i="3"/>
  <c r="M45" i="3" s="1"/>
  <c r="N45" i="3"/>
  <c r="L45" i="3"/>
  <c r="M44" i="3" s="1"/>
  <c r="N44" i="3"/>
  <c r="L44" i="3"/>
  <c r="M43" i="3" s="1"/>
  <c r="N43" i="3"/>
  <c r="L43" i="3"/>
  <c r="M42" i="3" s="1"/>
  <c r="N42" i="3"/>
  <c r="L42" i="3"/>
  <c r="M41" i="3" s="1"/>
  <c r="N41" i="3"/>
  <c r="L41" i="3"/>
  <c r="M40" i="3" s="1"/>
  <c r="N40" i="3"/>
  <c r="L40" i="3"/>
  <c r="M39" i="3" s="1"/>
  <c r="N39" i="3"/>
  <c r="L39" i="3"/>
  <c r="M38" i="3" s="1"/>
  <c r="N38" i="3"/>
  <c r="L38" i="3"/>
  <c r="M37" i="3" s="1"/>
  <c r="N37" i="3"/>
  <c r="L37" i="3"/>
  <c r="M36" i="3" s="1"/>
  <c r="N36" i="3"/>
  <c r="L36" i="3"/>
  <c r="N30" i="3"/>
  <c r="L30" i="3"/>
  <c r="M29" i="3" s="1"/>
  <c r="N29" i="3"/>
  <c r="L29" i="3"/>
  <c r="M28" i="3" s="1"/>
  <c r="N28" i="3"/>
  <c r="L28" i="3"/>
  <c r="M27" i="3" s="1"/>
  <c r="N27" i="3"/>
  <c r="L27" i="3"/>
  <c r="M26" i="3" s="1"/>
  <c r="N26" i="3"/>
  <c r="L26" i="3"/>
  <c r="M25" i="3" s="1"/>
  <c r="N25" i="3"/>
  <c r="L25" i="3"/>
  <c r="M24" i="3" s="1"/>
  <c r="N24" i="3"/>
  <c r="L24" i="3"/>
  <c r="M23" i="3" s="1"/>
  <c r="N23" i="3"/>
  <c r="L23" i="3"/>
  <c r="M22" i="3" s="1"/>
  <c r="N22" i="3"/>
  <c r="L22" i="3"/>
  <c r="M21" i="3" s="1"/>
  <c r="N21" i="3"/>
  <c r="L21" i="3"/>
  <c r="M20" i="3" s="1"/>
  <c r="N20" i="3"/>
  <c r="L20" i="3"/>
  <c r="M19" i="3" s="1"/>
  <c r="N19" i="3"/>
  <c r="L19" i="3"/>
  <c r="M18" i="3" s="1"/>
  <c r="N18" i="3"/>
  <c r="L18" i="3"/>
  <c r="M17" i="3" s="1"/>
  <c r="N17" i="3"/>
  <c r="L17" i="3"/>
  <c r="M16" i="3" s="1"/>
  <c r="N16" i="3"/>
  <c r="L16" i="3"/>
  <c r="M15" i="3" s="1"/>
  <c r="N15" i="3"/>
  <c r="L15" i="3"/>
  <c r="M14" i="3" s="1"/>
  <c r="N14" i="3"/>
  <c r="L14" i="3"/>
  <c r="M13" i="3" s="1"/>
  <c r="N13" i="3"/>
  <c r="L13" i="3"/>
  <c r="M12" i="3" s="1"/>
  <c r="N12" i="3"/>
  <c r="L12" i="3"/>
  <c r="M11" i="3" s="1"/>
  <c r="N11" i="3"/>
  <c r="L11" i="3"/>
  <c r="M10" i="3" s="1"/>
  <c r="N10" i="3"/>
  <c r="L10" i="3"/>
  <c r="M9" i="3" s="1"/>
  <c r="N9" i="3"/>
  <c r="L9" i="3"/>
  <c r="M8" i="3" s="1"/>
  <c r="N8" i="3"/>
  <c r="L8" i="3"/>
  <c r="M7" i="3" s="1"/>
  <c r="N7" i="3"/>
  <c r="L7" i="3"/>
  <c r="M6" i="3" s="1"/>
  <c r="N6" i="3"/>
  <c r="L6" i="3"/>
  <c r="M5" i="3" s="1"/>
  <c r="N5" i="3"/>
  <c r="L5" i="3"/>
  <c r="B284" i="3"/>
  <c r="G282" i="3"/>
  <c r="E309" i="3"/>
  <c r="C309" i="3"/>
  <c r="D308" i="3" s="1"/>
  <c r="E308" i="3"/>
  <c r="C308" i="3"/>
  <c r="D307" i="3" s="1"/>
  <c r="E307" i="3"/>
  <c r="C307" i="3"/>
  <c r="D306" i="3" s="1"/>
  <c r="E306" i="3"/>
  <c r="C306" i="3"/>
  <c r="D305" i="3" s="1"/>
  <c r="E305" i="3"/>
  <c r="C305" i="3"/>
  <c r="D304" i="3" s="1"/>
  <c r="E304" i="3"/>
  <c r="C304" i="3"/>
  <c r="D303" i="3" s="1"/>
  <c r="E303" i="3"/>
  <c r="C303" i="3"/>
  <c r="D302" i="3" s="1"/>
  <c r="E302" i="3"/>
  <c r="C302" i="3"/>
  <c r="D301" i="3" s="1"/>
  <c r="E301" i="3"/>
  <c r="C301" i="3"/>
  <c r="D300" i="3" s="1"/>
  <c r="E300" i="3"/>
  <c r="C300" i="3"/>
  <c r="D299" i="3" s="1"/>
  <c r="E299" i="3"/>
  <c r="C299" i="3"/>
  <c r="D298" i="3" s="1"/>
  <c r="E298" i="3"/>
  <c r="C298" i="3"/>
  <c r="D297" i="3" s="1"/>
  <c r="E297" i="3"/>
  <c r="C297" i="3"/>
  <c r="D296" i="3" s="1"/>
  <c r="E296" i="3"/>
  <c r="C296" i="3"/>
  <c r="D295" i="3" s="1"/>
  <c r="E295" i="3"/>
  <c r="C295" i="3"/>
  <c r="D294" i="3" s="1"/>
  <c r="E294" i="3"/>
  <c r="C294" i="3"/>
  <c r="D293" i="3" s="1"/>
  <c r="E293" i="3"/>
  <c r="C293" i="3"/>
  <c r="D292" i="3" s="1"/>
  <c r="E292" i="3"/>
  <c r="C292" i="3"/>
  <c r="D291" i="3" s="1"/>
  <c r="E291" i="3"/>
  <c r="C291" i="3"/>
  <c r="D290" i="3" s="1"/>
  <c r="E290" i="3"/>
  <c r="C290" i="3"/>
  <c r="D289" i="3" s="1"/>
  <c r="E289" i="3"/>
  <c r="C289" i="3"/>
  <c r="D288" i="3" s="1"/>
  <c r="E288" i="3"/>
  <c r="C288" i="3"/>
  <c r="D287" i="3" s="1"/>
  <c r="E287" i="3"/>
  <c r="C287" i="3"/>
  <c r="D286" i="3" s="1"/>
  <c r="E286" i="3"/>
  <c r="C286" i="3"/>
  <c r="D285" i="3" s="1"/>
  <c r="E285" i="3"/>
  <c r="C285" i="3"/>
  <c r="D284" i="3" s="1"/>
  <c r="E284" i="3"/>
  <c r="C284" i="3"/>
  <c r="G251" i="3"/>
  <c r="B253" i="3"/>
  <c r="E278" i="3"/>
  <c r="C278" i="3"/>
  <c r="D277" i="3" s="1"/>
  <c r="E277" i="3"/>
  <c r="C277" i="3"/>
  <c r="D276" i="3" s="1"/>
  <c r="E276" i="3"/>
  <c r="C276" i="3"/>
  <c r="D275" i="3" s="1"/>
  <c r="E275" i="3"/>
  <c r="C275" i="3"/>
  <c r="D274" i="3" s="1"/>
  <c r="E274" i="3"/>
  <c r="C274" i="3"/>
  <c r="D273" i="3" s="1"/>
  <c r="E273" i="3"/>
  <c r="C273" i="3"/>
  <c r="D272" i="3" s="1"/>
  <c r="E272" i="3"/>
  <c r="C272" i="3"/>
  <c r="D271" i="3" s="1"/>
  <c r="E271" i="3"/>
  <c r="C271" i="3"/>
  <c r="D270" i="3" s="1"/>
  <c r="E270" i="3"/>
  <c r="C270" i="3"/>
  <c r="D269" i="3" s="1"/>
  <c r="E269" i="3"/>
  <c r="C269" i="3"/>
  <c r="D268" i="3" s="1"/>
  <c r="E268" i="3"/>
  <c r="C268" i="3"/>
  <c r="D267" i="3" s="1"/>
  <c r="E267" i="3"/>
  <c r="C267" i="3"/>
  <c r="D266" i="3" s="1"/>
  <c r="E266" i="3"/>
  <c r="C266" i="3"/>
  <c r="D265" i="3" s="1"/>
  <c r="E265" i="3"/>
  <c r="C265" i="3"/>
  <c r="D264" i="3" s="1"/>
  <c r="E264" i="3"/>
  <c r="C264" i="3"/>
  <c r="D263" i="3" s="1"/>
  <c r="E263" i="3"/>
  <c r="C263" i="3"/>
  <c r="D262" i="3" s="1"/>
  <c r="E262" i="3"/>
  <c r="C262" i="3"/>
  <c r="D261" i="3" s="1"/>
  <c r="E261" i="3"/>
  <c r="C261" i="3"/>
  <c r="D260" i="3" s="1"/>
  <c r="E260" i="3"/>
  <c r="C260" i="3"/>
  <c r="D259" i="3" s="1"/>
  <c r="E259" i="3"/>
  <c r="C259" i="3"/>
  <c r="D258" i="3" s="1"/>
  <c r="E258" i="3"/>
  <c r="C258" i="3"/>
  <c r="D257" i="3" s="1"/>
  <c r="E257" i="3"/>
  <c r="C257" i="3"/>
  <c r="D256" i="3" s="1"/>
  <c r="E256" i="3"/>
  <c r="C256" i="3"/>
  <c r="D255" i="3" s="1"/>
  <c r="E255" i="3"/>
  <c r="C255" i="3"/>
  <c r="D254" i="3" s="1"/>
  <c r="E254" i="3"/>
  <c r="C254" i="3"/>
  <c r="D253" i="3" s="1"/>
  <c r="E253" i="3"/>
  <c r="C253" i="3"/>
  <c r="G220" i="3"/>
  <c r="B222" i="3"/>
  <c r="E247" i="3"/>
  <c r="C247" i="3"/>
  <c r="D246" i="3" s="1"/>
  <c r="E246" i="3"/>
  <c r="C246" i="3"/>
  <c r="D245" i="3" s="1"/>
  <c r="E245" i="3"/>
  <c r="C245" i="3"/>
  <c r="D244" i="3" s="1"/>
  <c r="E244" i="3"/>
  <c r="C244" i="3"/>
  <c r="D243" i="3" s="1"/>
  <c r="E243" i="3"/>
  <c r="C243" i="3"/>
  <c r="D242" i="3" s="1"/>
  <c r="E242" i="3"/>
  <c r="C242" i="3"/>
  <c r="D241" i="3" s="1"/>
  <c r="E241" i="3"/>
  <c r="C241" i="3"/>
  <c r="D240" i="3" s="1"/>
  <c r="E240" i="3"/>
  <c r="C240" i="3"/>
  <c r="D239" i="3" s="1"/>
  <c r="E239" i="3"/>
  <c r="C239" i="3"/>
  <c r="D238" i="3" s="1"/>
  <c r="E238" i="3"/>
  <c r="C238" i="3"/>
  <c r="D237" i="3" s="1"/>
  <c r="E237" i="3"/>
  <c r="C237" i="3"/>
  <c r="D236" i="3" s="1"/>
  <c r="E236" i="3"/>
  <c r="C236" i="3"/>
  <c r="D235" i="3" s="1"/>
  <c r="E235" i="3"/>
  <c r="C235" i="3"/>
  <c r="D234" i="3" s="1"/>
  <c r="E234" i="3"/>
  <c r="C234" i="3"/>
  <c r="D233" i="3" s="1"/>
  <c r="E233" i="3"/>
  <c r="C233" i="3"/>
  <c r="D232" i="3" s="1"/>
  <c r="E232" i="3"/>
  <c r="C232" i="3"/>
  <c r="D231" i="3" s="1"/>
  <c r="E231" i="3"/>
  <c r="C231" i="3"/>
  <c r="D230" i="3" s="1"/>
  <c r="E230" i="3"/>
  <c r="C230" i="3"/>
  <c r="D229" i="3" s="1"/>
  <c r="E229" i="3"/>
  <c r="C229" i="3"/>
  <c r="D228" i="3" s="1"/>
  <c r="E228" i="3"/>
  <c r="C228" i="3"/>
  <c r="D227" i="3" s="1"/>
  <c r="E227" i="3"/>
  <c r="C227" i="3"/>
  <c r="D226" i="3" s="1"/>
  <c r="E226" i="3"/>
  <c r="C226" i="3"/>
  <c r="D225" i="3" s="1"/>
  <c r="E225" i="3"/>
  <c r="C225" i="3"/>
  <c r="D224" i="3" s="1"/>
  <c r="E224" i="3"/>
  <c r="C224" i="3"/>
  <c r="D223" i="3" s="1"/>
  <c r="E223" i="3"/>
  <c r="C223" i="3"/>
  <c r="D222" i="3" s="1"/>
  <c r="E222" i="3"/>
  <c r="C222" i="3"/>
  <c r="G189" i="3"/>
  <c r="F198" i="3"/>
  <c r="B191" i="3"/>
  <c r="E216" i="3"/>
  <c r="C216" i="3"/>
  <c r="E215" i="3"/>
  <c r="C215" i="3"/>
  <c r="E214" i="3"/>
  <c r="C214" i="3"/>
  <c r="E213" i="3"/>
  <c r="C213" i="3"/>
  <c r="E212" i="3"/>
  <c r="C212" i="3"/>
  <c r="E211" i="3"/>
  <c r="C211" i="3"/>
  <c r="E210" i="3"/>
  <c r="C210" i="3"/>
  <c r="E209" i="3"/>
  <c r="C209" i="3"/>
  <c r="E208" i="3"/>
  <c r="C208" i="3"/>
  <c r="E207" i="3"/>
  <c r="C207" i="3"/>
  <c r="E206" i="3"/>
  <c r="C206" i="3"/>
  <c r="E205" i="3"/>
  <c r="C205" i="3"/>
  <c r="E204" i="3"/>
  <c r="C204" i="3"/>
  <c r="E203" i="3"/>
  <c r="C203" i="3"/>
  <c r="E202" i="3"/>
  <c r="C202" i="3"/>
  <c r="E201" i="3"/>
  <c r="C201" i="3"/>
  <c r="D200" i="3" s="1"/>
  <c r="E200" i="3"/>
  <c r="C200" i="3"/>
  <c r="D199" i="3" s="1"/>
  <c r="E199" i="3"/>
  <c r="C199" i="3"/>
  <c r="D198" i="3" s="1"/>
  <c r="E198" i="3"/>
  <c r="C198" i="3"/>
  <c r="D197" i="3" s="1"/>
  <c r="E197" i="3"/>
  <c r="C197" i="3"/>
  <c r="D196" i="3" s="1"/>
  <c r="E196" i="3"/>
  <c r="C196" i="3"/>
  <c r="D195" i="3" s="1"/>
  <c r="E195" i="3"/>
  <c r="C195" i="3"/>
  <c r="D194" i="3" s="1"/>
  <c r="E194" i="3"/>
  <c r="C194" i="3"/>
  <c r="D193" i="3" s="1"/>
  <c r="E193" i="3"/>
  <c r="C193" i="3"/>
  <c r="D192" i="3" s="1"/>
  <c r="E192" i="3"/>
  <c r="C192" i="3"/>
  <c r="D191" i="3" s="1"/>
  <c r="E191" i="3"/>
  <c r="C191" i="3"/>
  <c r="H209" i="3" l="1"/>
  <c r="D208" i="3"/>
  <c r="G208" i="3" s="1"/>
  <c r="M195" i="3"/>
  <c r="P195" i="3" s="1"/>
  <c r="Q195" i="3" s="1"/>
  <c r="R195" i="3" s="1"/>
  <c r="O200" i="3"/>
  <c r="M199" i="3"/>
  <c r="P199" i="3" s="1"/>
  <c r="O208" i="3"/>
  <c r="M207" i="3"/>
  <c r="P207" i="3" s="1"/>
  <c r="R207" i="3" s="1"/>
  <c r="M215" i="3"/>
  <c r="P215" i="3" s="1"/>
  <c r="O241" i="3"/>
  <c r="M240" i="3"/>
  <c r="P240" i="3" s="1"/>
  <c r="R240" i="3" s="1"/>
  <c r="O245" i="3"/>
  <c r="M244" i="3"/>
  <c r="P244" i="3" s="1"/>
  <c r="R244" i="3" s="1"/>
  <c r="O266" i="3"/>
  <c r="M265" i="3"/>
  <c r="P265" i="3" s="1"/>
  <c r="R265" i="3" s="1"/>
  <c r="O274" i="3"/>
  <c r="M273" i="3"/>
  <c r="P273" i="3" s="1"/>
  <c r="O287" i="3"/>
  <c r="M286" i="3"/>
  <c r="O291" i="3"/>
  <c r="M290" i="3"/>
  <c r="O299" i="3"/>
  <c r="M298" i="3"/>
  <c r="O303" i="3"/>
  <c r="M302" i="3"/>
  <c r="O307" i="3"/>
  <c r="M306" i="3"/>
  <c r="H202" i="3"/>
  <c r="D201" i="3"/>
  <c r="G201" i="3" s="1"/>
  <c r="H201" i="3" s="1"/>
  <c r="H206" i="3"/>
  <c r="D205" i="3"/>
  <c r="G205" i="3" s="1"/>
  <c r="H210" i="3"/>
  <c r="D209" i="3"/>
  <c r="G209" i="3" s="1"/>
  <c r="H214" i="3"/>
  <c r="D213" i="3"/>
  <c r="G213" i="3" s="1"/>
  <c r="O168" i="3"/>
  <c r="M167" i="3"/>
  <c r="O176" i="3"/>
  <c r="M175" i="3"/>
  <c r="O180" i="3"/>
  <c r="M179" i="3"/>
  <c r="O184" i="3"/>
  <c r="M183" i="3"/>
  <c r="O192" i="3"/>
  <c r="M191" i="3"/>
  <c r="P191" i="3" s="1"/>
  <c r="Q191" i="3" s="1"/>
  <c r="R191" i="3" s="1"/>
  <c r="M211" i="3"/>
  <c r="P211" i="3" s="1"/>
  <c r="O225" i="3"/>
  <c r="M224" i="3"/>
  <c r="O229" i="3"/>
  <c r="M228" i="3"/>
  <c r="O237" i="3"/>
  <c r="M236" i="3"/>
  <c r="O258" i="3"/>
  <c r="M257" i="3"/>
  <c r="P257" i="3" s="1"/>
  <c r="Q257" i="3" s="1"/>
  <c r="O270" i="3"/>
  <c r="M269" i="3"/>
  <c r="O103" i="3"/>
  <c r="M102" i="3"/>
  <c r="O111" i="3"/>
  <c r="M110" i="3"/>
  <c r="P110" i="3" s="1"/>
  <c r="O115" i="3"/>
  <c r="M114" i="3"/>
  <c r="P114" i="3" s="1"/>
  <c r="O119" i="3"/>
  <c r="M118" i="3"/>
  <c r="P118" i="3" s="1"/>
  <c r="O161" i="3"/>
  <c r="M160" i="3"/>
  <c r="M192" i="3"/>
  <c r="P192" i="3" s="1"/>
  <c r="Q192" i="3" s="1"/>
  <c r="R192" i="3" s="1"/>
  <c r="O197" i="3"/>
  <c r="M196" i="3"/>
  <c r="P196" i="3" s="1"/>
  <c r="Q196" i="3" s="1"/>
  <c r="M200" i="3"/>
  <c r="P200" i="3" s="1"/>
  <c r="Q200" i="3" s="1"/>
  <c r="R200" i="3" s="1"/>
  <c r="O205" i="3"/>
  <c r="M204" i="3"/>
  <c r="P204" i="3" s="1"/>
  <c r="O209" i="3"/>
  <c r="M208" i="3"/>
  <c r="P208" i="3" s="1"/>
  <c r="R208" i="3" s="1"/>
  <c r="O213" i="3"/>
  <c r="M212" i="3"/>
  <c r="P212" i="3" s="1"/>
  <c r="O226" i="3"/>
  <c r="M225" i="3"/>
  <c r="P225" i="3" s="1"/>
  <c r="Q225" i="3" s="1"/>
  <c r="O230" i="3"/>
  <c r="M229" i="3"/>
  <c r="O238" i="3"/>
  <c r="M237" i="3"/>
  <c r="O242" i="3"/>
  <c r="M241" i="3"/>
  <c r="O246" i="3"/>
  <c r="M245" i="3"/>
  <c r="O255" i="3"/>
  <c r="M254" i="3"/>
  <c r="O259" i="3"/>
  <c r="M258" i="3"/>
  <c r="O263" i="3"/>
  <c r="M262" i="3"/>
  <c r="O271" i="3"/>
  <c r="M270" i="3"/>
  <c r="P270" i="3" s="1"/>
  <c r="O275" i="3"/>
  <c r="M274" i="3"/>
  <c r="P274" i="3" s="1"/>
  <c r="O300" i="3"/>
  <c r="M299" i="3"/>
  <c r="P299" i="3" s="1"/>
  <c r="O304" i="3"/>
  <c r="M303" i="3"/>
  <c r="P303" i="3" s="1"/>
  <c r="O308" i="3"/>
  <c r="M307" i="3"/>
  <c r="H213" i="3"/>
  <c r="D212" i="3"/>
  <c r="G212" i="3" s="1"/>
  <c r="O175" i="3"/>
  <c r="M174" i="3"/>
  <c r="P174" i="3" s="1"/>
  <c r="H203" i="3"/>
  <c r="D202" i="3"/>
  <c r="G202" i="3" s="1"/>
  <c r="H207" i="3"/>
  <c r="D206" i="3"/>
  <c r="G206" i="3" s="1"/>
  <c r="I206" i="3" s="1"/>
  <c r="H211" i="3"/>
  <c r="D210" i="3"/>
  <c r="G210" i="3" s="1"/>
  <c r="H215" i="3"/>
  <c r="D214" i="3"/>
  <c r="G214" i="3" s="1"/>
  <c r="O165" i="3"/>
  <c r="M164" i="3"/>
  <c r="P164" i="3" s="1"/>
  <c r="Q164" i="3" s="1"/>
  <c r="R164" i="3" s="1"/>
  <c r="O169" i="3"/>
  <c r="M168" i="3"/>
  <c r="P168" i="3" s="1"/>
  <c r="Q168" i="3" s="1"/>
  <c r="O173" i="3"/>
  <c r="M172" i="3"/>
  <c r="P172" i="3" s="1"/>
  <c r="O177" i="3"/>
  <c r="M176" i="3"/>
  <c r="M180" i="3"/>
  <c r="P180" i="3" s="1"/>
  <c r="O185" i="3"/>
  <c r="M184" i="3"/>
  <c r="O164" i="3"/>
  <c r="M163" i="3"/>
  <c r="O162" i="3"/>
  <c r="M161" i="3"/>
  <c r="P161" i="3" s="1"/>
  <c r="Q161" i="3" s="1"/>
  <c r="M193" i="3"/>
  <c r="P193" i="3" s="1"/>
  <c r="Q193" i="3" s="1"/>
  <c r="O198" i="3"/>
  <c r="M197" i="3"/>
  <c r="O206" i="3"/>
  <c r="M205" i="3"/>
  <c r="O210" i="3"/>
  <c r="M209" i="3"/>
  <c r="O223" i="3"/>
  <c r="M222" i="3"/>
  <c r="O227" i="3"/>
  <c r="M226" i="3"/>
  <c r="P226" i="3" s="1"/>
  <c r="Q226" i="3" s="1"/>
  <c r="O231" i="3"/>
  <c r="M230" i="3"/>
  <c r="P230" i="3" s="1"/>
  <c r="Q230" i="3" s="1"/>
  <c r="O239" i="3"/>
  <c r="M238" i="3"/>
  <c r="P238" i="3" s="1"/>
  <c r="O243" i="3"/>
  <c r="M242" i="3"/>
  <c r="O247" i="3"/>
  <c r="M246" i="3"/>
  <c r="O268" i="3"/>
  <c r="M267" i="3"/>
  <c r="O272" i="3"/>
  <c r="M271" i="3"/>
  <c r="O276" i="3"/>
  <c r="M275" i="3"/>
  <c r="P275" i="3" s="1"/>
  <c r="O285" i="3"/>
  <c r="M284" i="3"/>
  <c r="O289" i="3"/>
  <c r="M288" i="3"/>
  <c r="P288" i="3" s="1"/>
  <c r="Q288" i="3" s="1"/>
  <c r="O293" i="3"/>
  <c r="M292" i="3"/>
  <c r="O297" i="3"/>
  <c r="M296" i="3"/>
  <c r="P296" i="3" s="1"/>
  <c r="O301" i="3"/>
  <c r="M300" i="3"/>
  <c r="P300" i="3" s="1"/>
  <c r="R300" i="3" s="1"/>
  <c r="O305" i="3"/>
  <c r="M304" i="3"/>
  <c r="P304" i="3" s="1"/>
  <c r="R304" i="3" s="1"/>
  <c r="H205" i="3"/>
  <c r="D204" i="3"/>
  <c r="G204" i="3" s="1"/>
  <c r="O183" i="3"/>
  <c r="M182" i="3"/>
  <c r="P182" i="3" s="1"/>
  <c r="H204" i="3"/>
  <c r="D203" i="3"/>
  <c r="G203" i="3" s="1"/>
  <c r="H208" i="3"/>
  <c r="D207" i="3"/>
  <c r="G207" i="3" s="1"/>
  <c r="I207" i="3" s="1"/>
  <c r="H212" i="3"/>
  <c r="D211" i="3"/>
  <c r="G211" i="3" s="1"/>
  <c r="H216" i="3"/>
  <c r="D215" i="3"/>
  <c r="G215" i="3" s="1"/>
  <c r="O166" i="3"/>
  <c r="M165" i="3"/>
  <c r="O170" i="3"/>
  <c r="M169" i="3"/>
  <c r="O178" i="3"/>
  <c r="M177" i="3"/>
  <c r="O182" i="3"/>
  <c r="M181" i="3"/>
  <c r="P181" i="3" s="1"/>
  <c r="O167" i="3"/>
  <c r="M166" i="3"/>
  <c r="O113" i="3"/>
  <c r="M112" i="3"/>
  <c r="P112" i="3" s="1"/>
  <c r="O117" i="3"/>
  <c r="M116" i="3"/>
  <c r="P116" i="3" s="1"/>
  <c r="O121" i="3"/>
  <c r="M120" i="3"/>
  <c r="P120" i="3" s="1"/>
  <c r="O163" i="3"/>
  <c r="M162" i="3"/>
  <c r="O195" i="3"/>
  <c r="M194" i="3"/>
  <c r="P194" i="3" s="1"/>
  <c r="Q194" i="3" s="1"/>
  <c r="O199" i="3"/>
  <c r="M198" i="3"/>
  <c r="O207" i="3"/>
  <c r="M206" i="3"/>
  <c r="O211" i="3"/>
  <c r="M210" i="3"/>
  <c r="O215" i="3"/>
  <c r="M214" i="3"/>
  <c r="O236" i="3"/>
  <c r="M235" i="3"/>
  <c r="P235" i="3" s="1"/>
  <c r="R235" i="3" s="1"/>
  <c r="O244" i="3"/>
  <c r="M243" i="3"/>
  <c r="O257" i="3"/>
  <c r="M256" i="3"/>
  <c r="O261" i="3"/>
  <c r="M260" i="3"/>
  <c r="P260" i="3" s="1"/>
  <c r="Q260" i="3" s="1"/>
  <c r="O273" i="3"/>
  <c r="M272" i="3"/>
  <c r="P272" i="3" s="1"/>
  <c r="O277" i="3"/>
  <c r="M276" i="3"/>
  <c r="O294" i="3"/>
  <c r="M293" i="3"/>
  <c r="O298" i="3"/>
  <c r="M297" i="3"/>
  <c r="Q145" i="3"/>
  <c r="Q153" i="3"/>
  <c r="Q146" i="3"/>
  <c r="Q154" i="3"/>
  <c r="Q147" i="3"/>
  <c r="Q140" i="3"/>
  <c r="Q148" i="3"/>
  <c r="Q141" i="3"/>
  <c r="Q149" i="3"/>
  <c r="Q142" i="3"/>
  <c r="Q150" i="3"/>
  <c r="Q152" i="3"/>
  <c r="Q143" i="3"/>
  <c r="Q151" i="3"/>
  <c r="Q144" i="3"/>
  <c r="Q17" i="3"/>
  <c r="Q25" i="3"/>
  <c r="Q18" i="3"/>
  <c r="Q26" i="3"/>
  <c r="Q19" i="3"/>
  <c r="Q27" i="3"/>
  <c r="Q28" i="3"/>
  <c r="Q20" i="3"/>
  <c r="Q29" i="3"/>
  <c r="Q21" i="3"/>
  <c r="Q22" i="3"/>
  <c r="Q30" i="3"/>
  <c r="Q16" i="3"/>
  <c r="Q24" i="3"/>
  <c r="Q23" i="3"/>
  <c r="Q47" i="3"/>
  <c r="Q55" i="3"/>
  <c r="Q48" i="3"/>
  <c r="Q56" i="3"/>
  <c r="Q49" i="3"/>
  <c r="Q57" i="3"/>
  <c r="Q59" i="3"/>
  <c r="Q50" i="3"/>
  <c r="Q58" i="3"/>
  <c r="Q51" i="3"/>
  <c r="Q52" i="3"/>
  <c r="Q60" i="3"/>
  <c r="Q53" i="3"/>
  <c r="Q61" i="3"/>
  <c r="Q54" i="3"/>
  <c r="H297" i="3"/>
  <c r="H305" i="3"/>
  <c r="H298" i="3"/>
  <c r="H306" i="3"/>
  <c r="H299" i="3"/>
  <c r="H307" i="3"/>
  <c r="H300" i="3"/>
  <c r="H308" i="3"/>
  <c r="H301" i="3"/>
  <c r="H309" i="3"/>
  <c r="H302" i="3"/>
  <c r="H304" i="3"/>
  <c r="H295" i="3"/>
  <c r="H303" i="3"/>
  <c r="H296" i="3"/>
  <c r="Q85" i="3"/>
  <c r="Q78" i="3"/>
  <c r="Q86" i="3"/>
  <c r="Q79" i="3"/>
  <c r="Q87" i="3"/>
  <c r="Q80" i="3"/>
  <c r="Q88" i="3"/>
  <c r="Q81" i="3"/>
  <c r="Q89" i="3"/>
  <c r="Q82" i="3"/>
  <c r="Q90" i="3"/>
  <c r="Q92" i="3"/>
  <c r="Q83" i="3"/>
  <c r="Q91" i="3"/>
  <c r="Q84" i="3"/>
  <c r="H267" i="3"/>
  <c r="H275" i="3"/>
  <c r="H268" i="3"/>
  <c r="H276" i="3"/>
  <c r="H269" i="3"/>
  <c r="H277" i="3"/>
  <c r="H271" i="3"/>
  <c r="H270" i="3"/>
  <c r="H278" i="3"/>
  <c r="H264" i="3"/>
  <c r="H272" i="3"/>
  <c r="H266" i="3"/>
  <c r="H265" i="3"/>
  <c r="H273" i="3"/>
  <c r="H274" i="3"/>
  <c r="Q115" i="3"/>
  <c r="Q123" i="3"/>
  <c r="Q116" i="3"/>
  <c r="Q109" i="3"/>
  <c r="Q117" i="3"/>
  <c r="Q110" i="3"/>
  <c r="Q118" i="3"/>
  <c r="Q111" i="3"/>
  <c r="Q119" i="3"/>
  <c r="Q112" i="3"/>
  <c r="Q120" i="3"/>
  <c r="Q122" i="3"/>
  <c r="Q113" i="3"/>
  <c r="Q121" i="3"/>
  <c r="Q114" i="3"/>
  <c r="H237" i="3"/>
  <c r="H245" i="3"/>
  <c r="H238" i="3"/>
  <c r="H246" i="3"/>
  <c r="H241" i="3"/>
  <c r="H239" i="3"/>
  <c r="H247" i="3"/>
  <c r="H240" i="3"/>
  <c r="H233" i="3"/>
  <c r="H234" i="3"/>
  <c r="H242" i="3"/>
  <c r="H236" i="3"/>
  <c r="H235" i="3"/>
  <c r="H243" i="3"/>
  <c r="H244" i="3"/>
  <c r="O43" i="3"/>
  <c r="O59" i="3"/>
  <c r="O130" i="3"/>
  <c r="O51" i="3"/>
  <c r="O61" i="3"/>
  <c r="O38" i="3"/>
  <c r="O42" i="3"/>
  <c r="O50" i="3"/>
  <c r="O58" i="3"/>
  <c r="O100" i="3"/>
  <c r="O108" i="3"/>
  <c r="O116" i="3"/>
  <c r="O120" i="3"/>
  <c r="O46" i="3"/>
  <c r="O104" i="3"/>
  <c r="O36" i="3"/>
  <c r="O98" i="3"/>
  <c r="O102" i="3"/>
  <c r="O106" i="3"/>
  <c r="O114" i="3"/>
  <c r="O118" i="3"/>
  <c r="O122" i="3"/>
  <c r="O203" i="3"/>
  <c r="O265" i="3"/>
  <c r="O110" i="3"/>
  <c r="O172" i="3"/>
  <c r="O234" i="3"/>
  <c r="O296" i="3"/>
  <c r="P295" i="3"/>
  <c r="O202" i="3"/>
  <c r="O264" i="3"/>
  <c r="P263" i="3"/>
  <c r="O47" i="3"/>
  <c r="P46" i="3"/>
  <c r="O171" i="3"/>
  <c r="O233" i="3"/>
  <c r="O295" i="3"/>
  <c r="P294" i="3"/>
  <c r="P173" i="3"/>
  <c r="R173" i="3" s="1"/>
  <c r="P16" i="3"/>
  <c r="O262" i="3"/>
  <c r="G235" i="3"/>
  <c r="F298" i="3"/>
  <c r="P148" i="3"/>
  <c r="O39" i="3"/>
  <c r="O292" i="3"/>
  <c r="O133" i="3"/>
  <c r="O142" i="3"/>
  <c r="O146" i="3"/>
  <c r="O150" i="3"/>
  <c r="O154" i="3"/>
  <c r="O132" i="3"/>
  <c r="O68" i="3"/>
  <c r="O72" i="3"/>
  <c r="O76" i="3"/>
  <c r="O80" i="3"/>
  <c r="O139" i="3"/>
  <c r="O136" i="3"/>
  <c r="O144" i="3"/>
  <c r="O148" i="3"/>
  <c r="O84" i="3"/>
  <c r="O88" i="3"/>
  <c r="O137" i="3"/>
  <c r="O141" i="3"/>
  <c r="O153" i="3"/>
  <c r="F191" i="3"/>
  <c r="F287" i="3"/>
  <c r="O92" i="3"/>
  <c r="P231" i="3"/>
  <c r="Q231" i="3" s="1"/>
  <c r="R180" i="3"/>
  <c r="R182" i="3"/>
  <c r="F206" i="3"/>
  <c r="F307" i="3"/>
  <c r="P18" i="3"/>
  <c r="O27" i="3"/>
  <c r="P136" i="3"/>
  <c r="Q136" i="3" s="1"/>
  <c r="O101" i="3"/>
  <c r="O254" i="3"/>
  <c r="F216" i="3"/>
  <c r="O5" i="3"/>
  <c r="O28" i="3"/>
  <c r="P81" i="3"/>
  <c r="O201" i="3"/>
  <c r="P47" i="3"/>
  <c r="O15" i="3"/>
  <c r="O196" i="3"/>
  <c r="O6" i="3"/>
  <c r="P213" i="3"/>
  <c r="R213" i="3" s="1"/>
  <c r="O7" i="3"/>
  <c r="O214" i="3"/>
  <c r="O288" i="3"/>
  <c r="O10" i="3"/>
  <c r="O107" i="3"/>
  <c r="O149" i="3"/>
  <c r="O14" i="3"/>
  <c r="O18" i="3"/>
  <c r="O22" i="3"/>
  <c r="O26" i="3"/>
  <c r="P142" i="3"/>
  <c r="O105" i="3"/>
  <c r="O145" i="3"/>
  <c r="G238" i="3"/>
  <c r="G264" i="3"/>
  <c r="O256" i="3"/>
  <c r="O204" i="3"/>
  <c r="P227" i="3"/>
  <c r="Q227" i="3" s="1"/>
  <c r="O228" i="3"/>
  <c r="O30" i="3"/>
  <c r="O55" i="3"/>
  <c r="O260" i="3"/>
  <c r="O269" i="3"/>
  <c r="O306" i="3"/>
  <c r="F199" i="3"/>
  <c r="G263" i="3"/>
  <c r="H263" i="3" s="1"/>
  <c r="P17" i="3"/>
  <c r="O57" i="3"/>
  <c r="P137" i="3"/>
  <c r="Q137" i="3" s="1"/>
  <c r="O138" i="3"/>
  <c r="O140" i="3"/>
  <c r="P140" i="3"/>
  <c r="O11" i="3"/>
  <c r="P40" i="3"/>
  <c r="Q40" i="3" s="1"/>
  <c r="O151" i="3"/>
  <c r="O143" i="3"/>
  <c r="O135" i="3"/>
  <c r="O278" i="3"/>
  <c r="O232" i="3"/>
  <c r="F290" i="3"/>
  <c r="G239" i="3"/>
  <c r="G231" i="3"/>
  <c r="H231" i="3" s="1"/>
  <c r="O54" i="3"/>
  <c r="P108" i="3"/>
  <c r="Q108" i="3" s="1"/>
  <c r="P165" i="3"/>
  <c r="Q165" i="3" s="1"/>
  <c r="O181" i="3"/>
  <c r="O212" i="3"/>
  <c r="P222" i="3"/>
  <c r="Q222" i="3" s="1"/>
  <c r="P223" i="3"/>
  <c r="Q223" i="3" s="1"/>
  <c r="O224" i="3"/>
  <c r="P236" i="3"/>
  <c r="R236" i="3" s="1"/>
  <c r="P254" i="3"/>
  <c r="Q254" i="3" s="1"/>
  <c r="P277" i="3"/>
  <c r="O23" i="3"/>
  <c r="O109" i="3"/>
  <c r="O240" i="3"/>
  <c r="F192" i="3"/>
  <c r="F210" i="3"/>
  <c r="G305" i="3"/>
  <c r="P13" i="3"/>
  <c r="Q13" i="3" s="1"/>
  <c r="P26" i="3"/>
  <c r="P48" i="3"/>
  <c r="P99" i="3"/>
  <c r="Q99" i="3" s="1"/>
  <c r="O152" i="3"/>
  <c r="P152" i="3"/>
  <c r="O174" i="3"/>
  <c r="P216" i="3"/>
  <c r="O216" i="3"/>
  <c r="O235" i="3"/>
  <c r="P266" i="3"/>
  <c r="R266" i="3" s="1"/>
  <c r="P284" i="3"/>
  <c r="Q284" i="3" s="1"/>
  <c r="O286" i="3"/>
  <c r="P301" i="3"/>
  <c r="O302" i="3"/>
  <c r="P6" i="3"/>
  <c r="Q6" i="3" s="1"/>
  <c r="O19" i="3"/>
  <c r="P69" i="3"/>
  <c r="Q69" i="3" s="1"/>
  <c r="O123" i="3"/>
  <c r="O99" i="3"/>
  <c r="O147" i="3"/>
  <c r="O131" i="3"/>
  <c r="O290" i="3"/>
  <c r="P308" i="3"/>
  <c r="O40" i="3"/>
  <c r="O112" i="3"/>
  <c r="P131" i="3"/>
  <c r="Q131" i="3" s="1"/>
  <c r="O194" i="3"/>
  <c r="O267" i="3"/>
  <c r="P78" i="3"/>
  <c r="P166" i="3"/>
  <c r="Q166" i="3" s="1"/>
  <c r="P169" i="3"/>
  <c r="Q169" i="3" s="1"/>
  <c r="P178" i="3"/>
  <c r="O179" i="3"/>
  <c r="P229" i="3"/>
  <c r="Q229" i="3" s="1"/>
  <c r="O8" i="3"/>
  <c r="O69" i="3"/>
  <c r="O134" i="3"/>
  <c r="O193" i="3"/>
  <c r="O309" i="3"/>
  <c r="P285" i="3"/>
  <c r="Q285" i="3" s="1"/>
  <c r="P289" i="3"/>
  <c r="Q289" i="3" s="1"/>
  <c r="P305" i="3"/>
  <c r="P309" i="3"/>
  <c r="P287" i="3"/>
  <c r="Q287" i="3" s="1"/>
  <c r="P291" i="3"/>
  <c r="Q291" i="3" s="1"/>
  <c r="P292" i="3"/>
  <c r="Q292" i="3" s="1"/>
  <c r="P261" i="3"/>
  <c r="Q261" i="3" s="1"/>
  <c r="P253" i="3"/>
  <c r="Q253" i="3" s="1"/>
  <c r="P258" i="3"/>
  <c r="Q258" i="3" s="1"/>
  <c r="P278" i="3"/>
  <c r="P255" i="3"/>
  <c r="Q255" i="3" s="1"/>
  <c r="P259" i="3"/>
  <c r="Q259" i="3" s="1"/>
  <c r="P268" i="3"/>
  <c r="O67" i="3"/>
  <c r="O90" i="3"/>
  <c r="O86" i="3"/>
  <c r="O82" i="3"/>
  <c r="O78" i="3"/>
  <c r="O74" i="3"/>
  <c r="O70" i="3"/>
  <c r="O91" i="3"/>
  <c r="O87" i="3"/>
  <c r="O83" i="3"/>
  <c r="O79" i="3"/>
  <c r="O75" i="3"/>
  <c r="O71" i="3"/>
  <c r="O89" i="3"/>
  <c r="O85" i="3"/>
  <c r="O81" i="3"/>
  <c r="O77" i="3"/>
  <c r="O73" i="3"/>
  <c r="O53" i="3"/>
  <c r="O49" i="3"/>
  <c r="O45" i="3"/>
  <c r="O41" i="3"/>
  <c r="O37" i="3"/>
  <c r="O60" i="3"/>
  <c r="O56" i="3"/>
  <c r="O52" i="3"/>
  <c r="O48" i="3"/>
  <c r="O44" i="3"/>
  <c r="P59" i="3"/>
  <c r="O29" i="3"/>
  <c r="O25" i="3"/>
  <c r="O21" i="3"/>
  <c r="O17" i="3"/>
  <c r="O13" i="3"/>
  <c r="O9" i="3"/>
  <c r="O24" i="3"/>
  <c r="O20" i="3"/>
  <c r="O16" i="3"/>
  <c r="O12" i="3"/>
  <c r="F295" i="3"/>
  <c r="F303" i="3"/>
  <c r="F291" i="3"/>
  <c r="F306" i="3"/>
  <c r="F299" i="3"/>
  <c r="F214" i="3"/>
  <c r="F204" i="3"/>
  <c r="F195" i="3"/>
  <c r="F211" i="3"/>
  <c r="F203" i="3"/>
  <c r="P9" i="3"/>
  <c r="Q9" i="3" s="1"/>
  <c r="P43" i="3"/>
  <c r="Q43" i="3" s="1"/>
  <c r="P25" i="3"/>
  <c r="P76" i="3"/>
  <c r="Q76" i="3" s="1"/>
  <c r="P12" i="3"/>
  <c r="Q12" i="3" s="1"/>
  <c r="P55" i="3"/>
  <c r="P39" i="3"/>
  <c r="Q39" i="3" s="1"/>
  <c r="P29" i="3"/>
  <c r="P8" i="3"/>
  <c r="Q8" i="3" s="1"/>
  <c r="P5" i="3"/>
  <c r="Q5" i="3" s="1"/>
  <c r="P21" i="3"/>
  <c r="P30" i="3"/>
  <c r="P51" i="3"/>
  <c r="G260" i="3"/>
  <c r="H260" i="3" s="1"/>
  <c r="G276" i="3"/>
  <c r="P58" i="3"/>
  <c r="P54" i="3"/>
  <c r="P42" i="3"/>
  <c r="Q42" i="3" s="1"/>
  <c r="P38" i="3"/>
  <c r="Q38" i="3" s="1"/>
  <c r="P22" i="3"/>
  <c r="P14" i="3"/>
  <c r="Q14" i="3" s="1"/>
  <c r="P10" i="3"/>
  <c r="Q10" i="3" s="1"/>
  <c r="P36" i="3"/>
  <c r="Q36" i="3" s="1"/>
  <c r="P56" i="3"/>
  <c r="R56" i="3" s="1"/>
  <c r="P52" i="3"/>
  <c r="P44" i="3"/>
  <c r="Q44" i="3" s="1"/>
  <c r="P68" i="3"/>
  <c r="Q68" i="3" s="1"/>
  <c r="P144" i="3"/>
  <c r="P133" i="3"/>
  <c r="Q133" i="3" s="1"/>
  <c r="P132" i="3"/>
  <c r="Q132" i="3" s="1"/>
  <c r="P72" i="3"/>
  <c r="Q72" i="3" s="1"/>
  <c r="P130" i="3"/>
  <c r="Q130" i="3" s="1"/>
  <c r="P134" i="3"/>
  <c r="Q134" i="3" s="1"/>
  <c r="P100" i="3"/>
  <c r="Q100" i="3" s="1"/>
  <c r="P123" i="3"/>
  <c r="P115" i="3"/>
  <c r="P107" i="3"/>
  <c r="Q107" i="3" s="1"/>
  <c r="P98" i="3"/>
  <c r="Q98" i="3" s="1"/>
  <c r="P122" i="3"/>
  <c r="P106" i="3"/>
  <c r="Q106" i="3" s="1"/>
  <c r="P102" i="3"/>
  <c r="Q102" i="3" s="1"/>
  <c r="P151" i="3"/>
  <c r="P135" i="3"/>
  <c r="Q135" i="3" s="1"/>
  <c r="R215" i="3"/>
  <c r="P104" i="3"/>
  <c r="Q104" i="3" s="1"/>
  <c r="P111" i="3"/>
  <c r="P103" i="3"/>
  <c r="Q103" i="3" s="1"/>
  <c r="P90" i="3"/>
  <c r="P86" i="3"/>
  <c r="P82" i="3"/>
  <c r="P74" i="3"/>
  <c r="Q74" i="3" s="1"/>
  <c r="P70" i="3"/>
  <c r="Q70" i="3" s="1"/>
  <c r="P89" i="3"/>
  <c r="P85" i="3"/>
  <c r="P77" i="3"/>
  <c r="P73" i="3"/>
  <c r="Q73" i="3" s="1"/>
  <c r="P75" i="3"/>
  <c r="Q75" i="3" s="1"/>
  <c r="P88" i="3"/>
  <c r="P87" i="3"/>
  <c r="P113" i="3"/>
  <c r="P23" i="3"/>
  <c r="P49" i="3"/>
  <c r="P105" i="3"/>
  <c r="Q105" i="3" s="1"/>
  <c r="P109" i="3"/>
  <c r="P145" i="3"/>
  <c r="R211" i="3"/>
  <c r="P247" i="3"/>
  <c r="P24" i="3"/>
  <c r="P50" i="3"/>
  <c r="P60" i="3"/>
  <c r="P61" i="3"/>
  <c r="P80" i="3"/>
  <c r="P79" i="3"/>
  <c r="P198" i="3"/>
  <c r="Q198" i="3" s="1"/>
  <c r="P27" i="3"/>
  <c r="P37" i="3"/>
  <c r="Q37" i="3" s="1"/>
  <c r="P53" i="3"/>
  <c r="P138" i="3"/>
  <c r="Q138" i="3" s="1"/>
  <c r="P139" i="3"/>
  <c r="P7" i="3"/>
  <c r="Q7" i="3" s="1"/>
  <c r="P28" i="3"/>
  <c r="P71" i="3"/>
  <c r="Q71" i="3" s="1"/>
  <c r="P84" i="3"/>
  <c r="P83" i="3"/>
  <c r="P45" i="3"/>
  <c r="Q45" i="3" s="1"/>
  <c r="P15" i="3"/>
  <c r="P20" i="3"/>
  <c r="P57" i="3"/>
  <c r="P91" i="3"/>
  <c r="P92" i="3"/>
  <c r="P117" i="3"/>
  <c r="P146" i="3"/>
  <c r="P147" i="3"/>
  <c r="P149" i="3"/>
  <c r="P121" i="3"/>
  <c r="P143" i="3"/>
  <c r="P150" i="3"/>
  <c r="P153" i="3"/>
  <c r="P234" i="3"/>
  <c r="P119" i="3"/>
  <c r="P154" i="3"/>
  <c r="P203" i="3"/>
  <c r="P141" i="3"/>
  <c r="P214" i="3"/>
  <c r="G194" i="3"/>
  <c r="H194" i="3" s="1"/>
  <c r="G198" i="3"/>
  <c r="H198" i="3" s="1"/>
  <c r="G195" i="3"/>
  <c r="H195" i="3" s="1"/>
  <c r="G200" i="3"/>
  <c r="H200" i="3" s="1"/>
  <c r="G191" i="3"/>
  <c r="H191" i="3" s="1"/>
  <c r="G196" i="3"/>
  <c r="F225" i="3"/>
  <c r="F229" i="3"/>
  <c r="F233" i="3"/>
  <c r="F237" i="3"/>
  <c r="F241" i="3"/>
  <c r="F245" i="3"/>
  <c r="F227" i="3"/>
  <c r="F232" i="3"/>
  <c r="F238" i="3"/>
  <c r="F243" i="3"/>
  <c r="F223" i="3"/>
  <c r="F228" i="3"/>
  <c r="F234" i="3"/>
  <c r="F239" i="3"/>
  <c r="F244" i="3"/>
  <c r="F222" i="3"/>
  <c r="F242" i="3"/>
  <c r="F256" i="3"/>
  <c r="F260" i="3"/>
  <c r="F264" i="3"/>
  <c r="F268" i="3"/>
  <c r="F272" i="3"/>
  <c r="F276" i="3"/>
  <c r="F257" i="3"/>
  <c r="F261" i="3"/>
  <c r="F265" i="3"/>
  <c r="F269" i="3"/>
  <c r="F273" i="3"/>
  <c r="F277" i="3"/>
  <c r="F253" i="3"/>
  <c r="F254" i="3"/>
  <c r="F262" i="3"/>
  <c r="F270" i="3"/>
  <c r="F278" i="3"/>
  <c r="F255" i="3"/>
  <c r="F263" i="3"/>
  <c r="F271" i="3"/>
  <c r="F267" i="3"/>
  <c r="G285" i="3"/>
  <c r="H285" i="3" s="1"/>
  <c r="G289" i="3"/>
  <c r="H289" i="3" s="1"/>
  <c r="G293" i="3"/>
  <c r="H293" i="3" s="1"/>
  <c r="G297" i="3"/>
  <c r="G301" i="3"/>
  <c r="G309" i="3"/>
  <c r="G298" i="3"/>
  <c r="G291" i="3"/>
  <c r="H291" i="3" s="1"/>
  <c r="G287" i="3"/>
  <c r="H287" i="3" s="1"/>
  <c r="G288" i="3"/>
  <c r="H288" i="3" s="1"/>
  <c r="G296" i="3"/>
  <c r="G304" i="3"/>
  <c r="G284" i="3"/>
  <c r="H284" i="3" s="1"/>
  <c r="G300" i="3"/>
  <c r="G225" i="3"/>
  <c r="H225" i="3" s="1"/>
  <c r="G229" i="3"/>
  <c r="H229" i="3" s="1"/>
  <c r="G226" i="3"/>
  <c r="H226" i="3" s="1"/>
  <c r="G230" i="3"/>
  <c r="H230" i="3" s="1"/>
  <c r="G234" i="3"/>
  <c r="G242" i="3"/>
  <c r="G246" i="3"/>
  <c r="G222" i="3"/>
  <c r="H222" i="3" s="1"/>
  <c r="G247" i="3"/>
  <c r="G227" i="3"/>
  <c r="H227" i="3" s="1"/>
  <c r="G243" i="3"/>
  <c r="F240" i="3"/>
  <c r="F230" i="3"/>
  <c r="G269" i="3"/>
  <c r="G254" i="3"/>
  <c r="H254" i="3" s="1"/>
  <c r="G258" i="3"/>
  <c r="H258" i="3" s="1"/>
  <c r="G262" i="3"/>
  <c r="H262" i="3" s="1"/>
  <c r="G255" i="3"/>
  <c r="H255" i="3" s="1"/>
  <c r="G271" i="3"/>
  <c r="G256" i="3"/>
  <c r="H256" i="3" s="1"/>
  <c r="G272" i="3"/>
  <c r="F266" i="3"/>
  <c r="G275" i="3"/>
  <c r="G259" i="3"/>
  <c r="H259" i="3" s="1"/>
  <c r="G292" i="3"/>
  <c r="H292" i="3" s="1"/>
  <c r="G199" i="3"/>
  <c r="H199" i="3" s="1"/>
  <c r="G192" i="3"/>
  <c r="H192" i="3" s="1"/>
  <c r="F247" i="3"/>
  <c r="F236" i="3"/>
  <c r="F226" i="3"/>
  <c r="G223" i="3"/>
  <c r="H223" i="3" s="1"/>
  <c r="F275" i="3"/>
  <c r="F259" i="3"/>
  <c r="G268" i="3"/>
  <c r="F193" i="3"/>
  <c r="F197" i="3"/>
  <c r="F201" i="3"/>
  <c r="F205" i="3"/>
  <c r="F209" i="3"/>
  <c r="F213" i="3"/>
  <c r="F196" i="3"/>
  <c r="F202" i="3"/>
  <c r="F207" i="3"/>
  <c r="F212" i="3"/>
  <c r="F215" i="3"/>
  <c r="F208" i="3"/>
  <c r="F200" i="3"/>
  <c r="F194" i="3"/>
  <c r="F246" i="3"/>
  <c r="F235" i="3"/>
  <c r="F224" i="3"/>
  <c r="F274" i="3"/>
  <c r="F258" i="3"/>
  <c r="G267" i="3"/>
  <c r="G308" i="3"/>
  <c r="F231" i="3"/>
  <c r="F288" i="3"/>
  <c r="F292" i="3"/>
  <c r="F296" i="3"/>
  <c r="F300" i="3"/>
  <c r="F304" i="3"/>
  <c r="F308" i="3"/>
  <c r="F284" i="3"/>
  <c r="F285" i="3"/>
  <c r="F289" i="3"/>
  <c r="F293" i="3"/>
  <c r="F297" i="3"/>
  <c r="F301" i="3"/>
  <c r="F305" i="3"/>
  <c r="F309" i="3"/>
  <c r="F302" i="3"/>
  <c r="F294" i="3"/>
  <c r="F286" i="3"/>
  <c r="G286" i="3"/>
  <c r="H286" i="3" s="1"/>
  <c r="G290" i="3"/>
  <c r="H290" i="3" s="1"/>
  <c r="G294" i="3"/>
  <c r="H294" i="3" s="1"/>
  <c r="G302" i="3"/>
  <c r="G306" i="3"/>
  <c r="G299" i="3"/>
  <c r="G303" i="3"/>
  <c r="G307" i="3"/>
  <c r="G266" i="3"/>
  <c r="G270" i="3"/>
  <c r="G274" i="3"/>
  <c r="G253" i="3"/>
  <c r="H253" i="3" s="1"/>
  <c r="G257" i="3"/>
  <c r="H257" i="3" s="1"/>
  <c r="G261" i="3"/>
  <c r="H261" i="3" s="1"/>
  <c r="G265" i="3"/>
  <c r="G273" i="3"/>
  <c r="G277" i="3"/>
  <c r="G233" i="3"/>
  <c r="G241" i="3"/>
  <c r="G228" i="3"/>
  <c r="H228" i="3" s="1"/>
  <c r="G237" i="3"/>
  <c r="G245" i="3"/>
  <c r="G224" i="3"/>
  <c r="H224" i="3" s="1"/>
  <c r="G232" i="3"/>
  <c r="H232" i="3" s="1"/>
  <c r="G236" i="3"/>
  <c r="G240" i="3"/>
  <c r="G244" i="3"/>
  <c r="G193" i="3"/>
  <c r="H193" i="3" s="1"/>
  <c r="G197" i="3"/>
  <c r="H197" i="3" s="1"/>
  <c r="G216" i="3"/>
  <c r="B67" i="3"/>
  <c r="B160" i="3"/>
  <c r="B129" i="3"/>
  <c r="E185" i="3"/>
  <c r="C185" i="3"/>
  <c r="E184" i="3"/>
  <c r="C184" i="3"/>
  <c r="E183" i="3"/>
  <c r="C183" i="3"/>
  <c r="E182" i="3"/>
  <c r="C182" i="3"/>
  <c r="E181" i="3"/>
  <c r="C181" i="3"/>
  <c r="E180" i="3"/>
  <c r="C180" i="3"/>
  <c r="E179" i="3"/>
  <c r="C179" i="3"/>
  <c r="E178" i="3"/>
  <c r="C178" i="3"/>
  <c r="E177" i="3"/>
  <c r="C177" i="3"/>
  <c r="E176" i="3"/>
  <c r="C176" i="3"/>
  <c r="E175" i="3"/>
  <c r="C175" i="3"/>
  <c r="E174" i="3"/>
  <c r="C174" i="3"/>
  <c r="E173" i="3"/>
  <c r="C173" i="3"/>
  <c r="E172" i="3"/>
  <c r="C172" i="3"/>
  <c r="E171" i="3"/>
  <c r="C171" i="3"/>
  <c r="E170" i="3"/>
  <c r="C170" i="3"/>
  <c r="D169" i="3" s="1"/>
  <c r="E169" i="3"/>
  <c r="C169" i="3"/>
  <c r="D168" i="3" s="1"/>
  <c r="E168" i="3"/>
  <c r="C168" i="3"/>
  <c r="D167" i="3" s="1"/>
  <c r="E167" i="3"/>
  <c r="C167" i="3"/>
  <c r="D166" i="3" s="1"/>
  <c r="E166" i="3"/>
  <c r="C166" i="3"/>
  <c r="D165" i="3" s="1"/>
  <c r="E165" i="3"/>
  <c r="C165" i="3"/>
  <c r="D164" i="3" s="1"/>
  <c r="E164" i="3"/>
  <c r="C164" i="3"/>
  <c r="D163" i="3" s="1"/>
  <c r="E163" i="3"/>
  <c r="C163" i="3"/>
  <c r="D162" i="3" s="1"/>
  <c r="E162" i="3"/>
  <c r="C162" i="3"/>
  <c r="D161" i="3" s="1"/>
  <c r="E161" i="3"/>
  <c r="C161" i="3"/>
  <c r="D160" i="3" s="1"/>
  <c r="E160" i="3"/>
  <c r="C160" i="3"/>
  <c r="E154" i="3"/>
  <c r="C154" i="3"/>
  <c r="E153" i="3"/>
  <c r="C153" i="3"/>
  <c r="E152" i="3"/>
  <c r="C152" i="3"/>
  <c r="E151" i="3"/>
  <c r="C151" i="3"/>
  <c r="E150" i="3"/>
  <c r="C150" i="3"/>
  <c r="E149" i="3"/>
  <c r="C149" i="3"/>
  <c r="E148" i="3"/>
  <c r="C148" i="3"/>
  <c r="E147" i="3"/>
  <c r="C147" i="3"/>
  <c r="E146" i="3"/>
  <c r="C146" i="3"/>
  <c r="E145" i="3"/>
  <c r="C145" i="3"/>
  <c r="E144" i="3"/>
  <c r="C144" i="3"/>
  <c r="E143" i="3"/>
  <c r="C143" i="3"/>
  <c r="E142" i="3"/>
  <c r="C142" i="3"/>
  <c r="E141" i="3"/>
  <c r="C141" i="3"/>
  <c r="E140" i="3"/>
  <c r="C140" i="3"/>
  <c r="E139" i="3"/>
  <c r="C139" i="3"/>
  <c r="D138" i="3" s="1"/>
  <c r="E138" i="3"/>
  <c r="C138" i="3"/>
  <c r="D137" i="3" s="1"/>
  <c r="E137" i="3"/>
  <c r="C137" i="3"/>
  <c r="D136" i="3" s="1"/>
  <c r="E136" i="3"/>
  <c r="C136" i="3"/>
  <c r="D135" i="3" s="1"/>
  <c r="E135" i="3"/>
  <c r="C135" i="3"/>
  <c r="D134" i="3" s="1"/>
  <c r="E134" i="3"/>
  <c r="C134" i="3"/>
  <c r="D133" i="3" s="1"/>
  <c r="E133" i="3"/>
  <c r="C133" i="3"/>
  <c r="D132" i="3" s="1"/>
  <c r="E132" i="3"/>
  <c r="C132" i="3"/>
  <c r="D131" i="3" s="1"/>
  <c r="E131" i="3"/>
  <c r="C131" i="3"/>
  <c r="D130" i="3" s="1"/>
  <c r="E130" i="3"/>
  <c r="C130" i="3"/>
  <c r="D129" i="3" s="1"/>
  <c r="E129" i="3"/>
  <c r="C129" i="3"/>
  <c r="B98" i="3"/>
  <c r="E123" i="3"/>
  <c r="C123" i="3"/>
  <c r="E122" i="3"/>
  <c r="C122" i="3"/>
  <c r="E121" i="3"/>
  <c r="C121" i="3"/>
  <c r="E120" i="3"/>
  <c r="C120" i="3"/>
  <c r="E119" i="3"/>
  <c r="C119" i="3"/>
  <c r="E118" i="3"/>
  <c r="C118" i="3"/>
  <c r="E117" i="3"/>
  <c r="C117" i="3"/>
  <c r="E116" i="3"/>
  <c r="C116" i="3"/>
  <c r="E115" i="3"/>
  <c r="C115" i="3"/>
  <c r="E114" i="3"/>
  <c r="C114" i="3"/>
  <c r="E113" i="3"/>
  <c r="C113" i="3"/>
  <c r="E112" i="3"/>
  <c r="C112" i="3"/>
  <c r="E111" i="3"/>
  <c r="C111" i="3"/>
  <c r="E110" i="3"/>
  <c r="C110" i="3"/>
  <c r="E109" i="3"/>
  <c r="C109" i="3"/>
  <c r="E108" i="3"/>
  <c r="C108" i="3"/>
  <c r="D107" i="3" s="1"/>
  <c r="E107" i="3"/>
  <c r="C107" i="3"/>
  <c r="D106" i="3" s="1"/>
  <c r="E106" i="3"/>
  <c r="C106" i="3"/>
  <c r="D105" i="3" s="1"/>
  <c r="E105" i="3"/>
  <c r="C105" i="3"/>
  <c r="D104" i="3" s="1"/>
  <c r="E104" i="3"/>
  <c r="C104" i="3"/>
  <c r="D103" i="3" s="1"/>
  <c r="E103" i="3"/>
  <c r="C103" i="3"/>
  <c r="D102" i="3" s="1"/>
  <c r="E102" i="3"/>
  <c r="C102" i="3"/>
  <c r="D101" i="3" s="1"/>
  <c r="E101" i="3"/>
  <c r="C101" i="3"/>
  <c r="D100" i="3" s="1"/>
  <c r="E100" i="3"/>
  <c r="C100" i="3"/>
  <c r="D99" i="3" s="1"/>
  <c r="E99" i="3"/>
  <c r="C99" i="3"/>
  <c r="D98" i="3" s="1"/>
  <c r="E98" i="3"/>
  <c r="C98" i="3"/>
  <c r="E92" i="3"/>
  <c r="C92" i="3"/>
  <c r="D91" i="3" s="1"/>
  <c r="E91" i="3"/>
  <c r="C91" i="3"/>
  <c r="D90" i="3" s="1"/>
  <c r="E90" i="3"/>
  <c r="C90" i="3"/>
  <c r="D89" i="3" s="1"/>
  <c r="E89" i="3"/>
  <c r="C89" i="3"/>
  <c r="D88" i="3" s="1"/>
  <c r="E88" i="3"/>
  <c r="C88" i="3"/>
  <c r="D87" i="3" s="1"/>
  <c r="E87" i="3"/>
  <c r="C87" i="3"/>
  <c r="D86" i="3" s="1"/>
  <c r="E86" i="3"/>
  <c r="C86" i="3"/>
  <c r="D85" i="3" s="1"/>
  <c r="E85" i="3"/>
  <c r="C85" i="3"/>
  <c r="D84" i="3" s="1"/>
  <c r="E84" i="3"/>
  <c r="C84" i="3"/>
  <c r="D83" i="3" s="1"/>
  <c r="E83" i="3"/>
  <c r="C83" i="3"/>
  <c r="D82" i="3" s="1"/>
  <c r="E82" i="3"/>
  <c r="C82" i="3"/>
  <c r="D81" i="3" s="1"/>
  <c r="E81" i="3"/>
  <c r="C81" i="3"/>
  <c r="D80" i="3" s="1"/>
  <c r="E80" i="3"/>
  <c r="C80" i="3"/>
  <c r="D79" i="3" s="1"/>
  <c r="E79" i="3"/>
  <c r="C79" i="3"/>
  <c r="D78" i="3" s="1"/>
  <c r="E78" i="3"/>
  <c r="C78" i="3"/>
  <c r="D77" i="3" s="1"/>
  <c r="E77" i="3"/>
  <c r="C77" i="3"/>
  <c r="D76" i="3" s="1"/>
  <c r="E76" i="3"/>
  <c r="C76" i="3"/>
  <c r="D75" i="3" s="1"/>
  <c r="E75" i="3"/>
  <c r="C75" i="3"/>
  <c r="D74" i="3" s="1"/>
  <c r="E74" i="3"/>
  <c r="C74" i="3"/>
  <c r="D73" i="3" s="1"/>
  <c r="E73" i="3"/>
  <c r="C73" i="3"/>
  <c r="D72" i="3" s="1"/>
  <c r="E72" i="3"/>
  <c r="C72" i="3"/>
  <c r="D71" i="3" s="1"/>
  <c r="E71" i="3"/>
  <c r="C71" i="3"/>
  <c r="D70" i="3" s="1"/>
  <c r="E70" i="3"/>
  <c r="C70" i="3"/>
  <c r="D69" i="3" s="1"/>
  <c r="E69" i="3"/>
  <c r="C69" i="3"/>
  <c r="D68" i="3" s="1"/>
  <c r="E68" i="3"/>
  <c r="C68" i="3"/>
  <c r="D67" i="3" s="1"/>
  <c r="E67" i="3"/>
  <c r="C67" i="3"/>
  <c r="E21" i="3"/>
  <c r="E30" i="3"/>
  <c r="E29" i="3"/>
  <c r="E28" i="3"/>
  <c r="E27" i="3"/>
  <c r="E26" i="3"/>
  <c r="E25" i="3"/>
  <c r="E24" i="3"/>
  <c r="E23" i="3"/>
  <c r="E22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61" i="3"/>
  <c r="D60" i="3" s="1"/>
  <c r="C60" i="3"/>
  <c r="D59" i="3" s="1"/>
  <c r="C59" i="3"/>
  <c r="D58" i="3" s="1"/>
  <c r="C58" i="3"/>
  <c r="D57" i="3" s="1"/>
  <c r="C57" i="3"/>
  <c r="D56" i="3" s="1"/>
  <c r="C56" i="3"/>
  <c r="D55" i="3" s="1"/>
  <c r="C55" i="3"/>
  <c r="D54" i="3" s="1"/>
  <c r="C54" i="3"/>
  <c r="D53" i="3" s="1"/>
  <c r="C53" i="3"/>
  <c r="D52" i="3" s="1"/>
  <c r="C52" i="3"/>
  <c r="D51" i="3" s="1"/>
  <c r="C51" i="3"/>
  <c r="D50" i="3" s="1"/>
  <c r="C50" i="3"/>
  <c r="D49" i="3" s="1"/>
  <c r="C49" i="3"/>
  <c r="D48" i="3" s="1"/>
  <c r="C48" i="3"/>
  <c r="D47" i="3" s="1"/>
  <c r="C47" i="3"/>
  <c r="D46" i="3" s="1"/>
  <c r="C46" i="3"/>
  <c r="D45" i="3" s="1"/>
  <c r="C45" i="3"/>
  <c r="D44" i="3" s="1"/>
  <c r="C44" i="3"/>
  <c r="D43" i="3" s="1"/>
  <c r="C43" i="3"/>
  <c r="D42" i="3" s="1"/>
  <c r="C42" i="3"/>
  <c r="D41" i="3" s="1"/>
  <c r="C41" i="3"/>
  <c r="D40" i="3" s="1"/>
  <c r="C40" i="3"/>
  <c r="D39" i="3" s="1"/>
  <c r="C39" i="3"/>
  <c r="D38" i="3" s="1"/>
  <c r="C38" i="3"/>
  <c r="D37" i="3" s="1"/>
  <c r="C37" i="3"/>
  <c r="D36" i="3" s="1"/>
  <c r="C30" i="3"/>
  <c r="D29" i="3" s="1"/>
  <c r="C29" i="3"/>
  <c r="D28" i="3" s="1"/>
  <c r="C28" i="3"/>
  <c r="D27" i="3" s="1"/>
  <c r="C27" i="3"/>
  <c r="D26" i="3" s="1"/>
  <c r="C26" i="3"/>
  <c r="D25" i="3" s="1"/>
  <c r="C25" i="3"/>
  <c r="D24" i="3" s="1"/>
  <c r="C24" i="3"/>
  <c r="D23" i="3" s="1"/>
  <c r="C23" i="3"/>
  <c r="D22" i="3" s="1"/>
  <c r="C22" i="3"/>
  <c r="D21" i="3" s="1"/>
  <c r="C21" i="3"/>
  <c r="D20" i="3" s="1"/>
  <c r="C20" i="3"/>
  <c r="D19" i="3" s="1"/>
  <c r="C19" i="3"/>
  <c r="D18" i="3" s="1"/>
  <c r="C18" i="3"/>
  <c r="D17" i="3" s="1"/>
  <c r="C17" i="3"/>
  <c r="D16" i="3" s="1"/>
  <c r="C16" i="3"/>
  <c r="D15" i="3" s="1"/>
  <c r="C15" i="3"/>
  <c r="D14" i="3" s="1"/>
  <c r="C14" i="3"/>
  <c r="D13" i="3" s="1"/>
  <c r="C13" i="3"/>
  <c r="D12" i="3" s="1"/>
  <c r="C12" i="3"/>
  <c r="D11" i="3" s="1"/>
  <c r="C11" i="3"/>
  <c r="D10" i="3" s="1"/>
  <c r="C9" i="3"/>
  <c r="D8" i="3" s="1"/>
  <c r="C8" i="3"/>
  <c r="D7" i="3" s="1"/>
  <c r="C7" i="3"/>
  <c r="D6" i="3" s="1"/>
  <c r="C6" i="3"/>
  <c r="D5" i="3" s="1"/>
  <c r="C5" i="3"/>
  <c r="B36" i="3"/>
  <c r="H152" i="3" l="1"/>
  <c r="D151" i="3"/>
  <c r="H181" i="3"/>
  <c r="D180" i="3"/>
  <c r="H112" i="3"/>
  <c r="D111" i="3"/>
  <c r="H116" i="3"/>
  <c r="D115" i="3"/>
  <c r="H120" i="3"/>
  <c r="D119" i="3"/>
  <c r="H140" i="3"/>
  <c r="D139" i="3"/>
  <c r="H173" i="3"/>
  <c r="D172" i="3"/>
  <c r="H141" i="3"/>
  <c r="D140" i="3"/>
  <c r="H145" i="3"/>
  <c r="D144" i="3"/>
  <c r="H149" i="3"/>
  <c r="D148" i="3"/>
  <c r="H153" i="3"/>
  <c r="D152" i="3"/>
  <c r="H174" i="3"/>
  <c r="D173" i="3"/>
  <c r="H178" i="3"/>
  <c r="D177" i="3"/>
  <c r="H182" i="3"/>
  <c r="D181" i="3"/>
  <c r="H109" i="3"/>
  <c r="D108" i="3"/>
  <c r="H185" i="3"/>
  <c r="D184" i="3"/>
  <c r="H113" i="3"/>
  <c r="D112" i="3"/>
  <c r="H142" i="3"/>
  <c r="D141" i="3"/>
  <c r="H146" i="3"/>
  <c r="D145" i="3"/>
  <c r="H150" i="3"/>
  <c r="D149" i="3"/>
  <c r="H154" i="3"/>
  <c r="D153" i="3"/>
  <c r="H171" i="3"/>
  <c r="D170" i="3"/>
  <c r="H175" i="3"/>
  <c r="D174" i="3"/>
  <c r="H179" i="3"/>
  <c r="D178" i="3"/>
  <c r="H183" i="3"/>
  <c r="D182" i="3"/>
  <c r="H144" i="3"/>
  <c r="D143" i="3"/>
  <c r="H177" i="3"/>
  <c r="D176" i="3"/>
  <c r="H121" i="3"/>
  <c r="D120" i="3"/>
  <c r="H110" i="3"/>
  <c r="D109" i="3"/>
  <c r="H114" i="3"/>
  <c r="D113" i="3"/>
  <c r="H118" i="3"/>
  <c r="D117" i="3"/>
  <c r="H122" i="3"/>
  <c r="D121" i="3"/>
  <c r="R193" i="3"/>
  <c r="H148" i="3"/>
  <c r="D147" i="3"/>
  <c r="H117" i="3"/>
  <c r="D116" i="3"/>
  <c r="H143" i="3"/>
  <c r="D142" i="3"/>
  <c r="H147" i="3"/>
  <c r="D146" i="3"/>
  <c r="H151" i="3"/>
  <c r="D150" i="3"/>
  <c r="H172" i="3"/>
  <c r="D171" i="3"/>
  <c r="H176" i="3"/>
  <c r="D175" i="3"/>
  <c r="H180" i="3"/>
  <c r="D179" i="3"/>
  <c r="H184" i="3"/>
  <c r="D183" i="3"/>
  <c r="H111" i="3"/>
  <c r="D110" i="3"/>
  <c r="H115" i="3"/>
  <c r="D114" i="3"/>
  <c r="H119" i="3"/>
  <c r="D118" i="3"/>
  <c r="H123" i="3"/>
  <c r="D122" i="3"/>
  <c r="R194" i="3"/>
  <c r="H57" i="3"/>
  <c r="H50" i="3"/>
  <c r="H58" i="3"/>
  <c r="H51" i="3"/>
  <c r="H59" i="3"/>
  <c r="H60" i="3"/>
  <c r="H61" i="3"/>
  <c r="H52" i="3"/>
  <c r="H53" i="3"/>
  <c r="H54" i="3"/>
  <c r="H56" i="3"/>
  <c r="H47" i="3"/>
  <c r="H55" i="3"/>
  <c r="H48" i="3"/>
  <c r="H49" i="3"/>
  <c r="H80" i="3"/>
  <c r="H88" i="3"/>
  <c r="H91" i="3"/>
  <c r="H79" i="3"/>
  <c r="H81" i="3"/>
  <c r="H89" i="3"/>
  <c r="H90" i="3"/>
  <c r="H82" i="3"/>
  <c r="H83" i="3"/>
  <c r="H87" i="3"/>
  <c r="H84" i="3"/>
  <c r="H92" i="3"/>
  <c r="H78" i="3"/>
  <c r="H85" i="3"/>
  <c r="H86" i="3"/>
  <c r="H310" i="3"/>
  <c r="E27" i="1" s="1"/>
  <c r="H248" i="3"/>
  <c r="E25" i="1" s="1"/>
  <c r="Q199" i="3"/>
  <c r="R199" i="3" s="1"/>
  <c r="H279" i="3"/>
  <c r="E26" i="1" s="1"/>
  <c r="Q294" i="3"/>
  <c r="Q263" i="3"/>
  <c r="R263" i="3" s="1"/>
  <c r="Q139" i="3"/>
  <c r="Q77" i="3"/>
  <c r="Q46" i="3"/>
  <c r="Q15" i="3"/>
  <c r="R255" i="3"/>
  <c r="R257" i="3"/>
  <c r="R229" i="3"/>
  <c r="R226" i="3"/>
  <c r="R227" i="3"/>
  <c r="R168" i="3"/>
  <c r="R292" i="3"/>
  <c r="R284" i="3"/>
  <c r="R230" i="3"/>
  <c r="R253" i="3"/>
  <c r="R291" i="3"/>
  <c r="R231" i="3"/>
  <c r="R285" i="3"/>
  <c r="R161" i="3"/>
  <c r="H196" i="3"/>
  <c r="I196" i="3" s="1"/>
  <c r="R287" i="3"/>
  <c r="R166" i="3"/>
  <c r="R223" i="3"/>
  <c r="R104" i="3"/>
  <c r="R14" i="3"/>
  <c r="R259" i="3"/>
  <c r="R222" i="3"/>
  <c r="R131" i="3"/>
  <c r="R5" i="3"/>
  <c r="F139" i="3"/>
  <c r="F129" i="3"/>
  <c r="F147" i="3"/>
  <c r="I266" i="3"/>
  <c r="I245" i="3"/>
  <c r="I265" i="3"/>
  <c r="I307" i="3"/>
  <c r="I262" i="3"/>
  <c r="I235" i="3"/>
  <c r="I226" i="3"/>
  <c r="R143" i="3"/>
  <c r="R135" i="3"/>
  <c r="R44" i="3"/>
  <c r="R40" i="3"/>
  <c r="R69" i="3"/>
  <c r="I231" i="3"/>
  <c r="F153" i="3"/>
  <c r="I208" i="3"/>
  <c r="I253" i="3"/>
  <c r="I306" i="3"/>
  <c r="I268" i="3"/>
  <c r="I272" i="3"/>
  <c r="I222" i="3"/>
  <c r="I300" i="3"/>
  <c r="I309" i="3"/>
  <c r="R151" i="3"/>
  <c r="R140" i="3"/>
  <c r="I212" i="3"/>
  <c r="I301" i="3"/>
  <c r="R7" i="3"/>
  <c r="R89" i="3"/>
  <c r="R26" i="3"/>
  <c r="I236" i="3"/>
  <c r="I308" i="3"/>
  <c r="R112" i="3"/>
  <c r="I299" i="3"/>
  <c r="F131" i="3"/>
  <c r="I277" i="3"/>
  <c r="I267" i="3"/>
  <c r="I271" i="3"/>
  <c r="I234" i="3"/>
  <c r="I296" i="3"/>
  <c r="R21" i="3"/>
  <c r="R70" i="3"/>
  <c r="R30" i="3"/>
  <c r="R18" i="3"/>
  <c r="R10" i="3"/>
  <c r="R6" i="3"/>
  <c r="R81" i="3"/>
  <c r="I292" i="3"/>
  <c r="I288" i="3"/>
  <c r="I289" i="3"/>
  <c r="R24" i="3"/>
  <c r="R75" i="3"/>
  <c r="I276" i="3"/>
  <c r="I239" i="3"/>
  <c r="I255" i="3"/>
  <c r="R288" i="3"/>
  <c r="R169" i="3"/>
  <c r="R196" i="3"/>
  <c r="I227" i="3"/>
  <c r="R116" i="3"/>
  <c r="I203" i="3"/>
  <c r="I192" i="3"/>
  <c r="R98" i="3"/>
  <c r="R39" i="3"/>
  <c r="R274" i="3"/>
  <c r="R309" i="3"/>
  <c r="R308" i="3"/>
  <c r="I225" i="3"/>
  <c r="R43" i="3"/>
  <c r="R136" i="3"/>
  <c r="R122" i="3"/>
  <c r="R29" i="3"/>
  <c r="R261" i="3"/>
  <c r="R216" i="3"/>
  <c r="R50" i="3"/>
  <c r="R148" i="3"/>
  <c r="R270" i="3"/>
  <c r="R305" i="3"/>
  <c r="R303" i="3"/>
  <c r="R174" i="3"/>
  <c r="R165" i="3"/>
  <c r="I287" i="3"/>
  <c r="R142" i="3"/>
  <c r="R204" i="3"/>
  <c r="R254" i="3"/>
  <c r="R132" i="3"/>
  <c r="I256" i="3"/>
  <c r="R85" i="3"/>
  <c r="R12" i="3"/>
  <c r="R289" i="3"/>
  <c r="R100" i="3"/>
  <c r="R82" i="3"/>
  <c r="R86" i="3"/>
  <c r="R13" i="3"/>
  <c r="R48" i="3"/>
  <c r="R54" i="3"/>
  <c r="R134" i="3"/>
  <c r="I229" i="3"/>
  <c r="I194" i="3"/>
  <c r="R123" i="3"/>
  <c r="R278" i="3"/>
  <c r="R38" i="3"/>
  <c r="R272" i="3"/>
  <c r="R258" i="3"/>
  <c r="R296" i="3"/>
  <c r="R178" i="3"/>
  <c r="R301" i="3"/>
  <c r="R152" i="3"/>
  <c r="R212" i="3"/>
  <c r="I285" i="3"/>
  <c r="R130" i="3"/>
  <c r="I263" i="3"/>
  <c r="I238" i="3"/>
  <c r="R106" i="3"/>
  <c r="R181" i="3"/>
  <c r="R68" i="3"/>
  <c r="R107" i="3"/>
  <c r="R172" i="3"/>
  <c r="I210" i="3"/>
  <c r="I211" i="3"/>
  <c r="I260" i="3"/>
  <c r="F47" i="3"/>
  <c r="F43" i="3"/>
  <c r="F59" i="3"/>
  <c r="F58" i="3"/>
  <c r="F36" i="3"/>
  <c r="F50" i="3"/>
  <c r="F51" i="3"/>
  <c r="F46" i="3"/>
  <c r="F54" i="3"/>
  <c r="F42" i="3"/>
  <c r="F38" i="3"/>
  <c r="F39" i="3"/>
  <c r="F55" i="3"/>
  <c r="F40" i="3"/>
  <c r="P293" i="3"/>
  <c r="Q293" i="3" s="1"/>
  <c r="R99" i="3"/>
  <c r="R137" i="3"/>
  <c r="F145" i="3"/>
  <c r="R133" i="3"/>
  <c r="G295" i="3"/>
  <c r="I295" i="3" s="1"/>
  <c r="I195" i="3"/>
  <c r="R144" i="3"/>
  <c r="R36" i="3"/>
  <c r="P307" i="3"/>
  <c r="R307" i="3" s="1"/>
  <c r="P101" i="3"/>
  <c r="Q101" i="3" s="1"/>
  <c r="I258" i="3"/>
  <c r="R111" i="3"/>
  <c r="P286" i="3"/>
  <c r="Q286" i="3" s="1"/>
  <c r="I199" i="3"/>
  <c r="P256" i="3"/>
  <c r="Q256" i="3" s="1"/>
  <c r="F101" i="3"/>
  <c r="P179" i="3"/>
  <c r="R179" i="3" s="1"/>
  <c r="P185" i="3"/>
  <c r="R185" i="3" s="1"/>
  <c r="P243" i="3"/>
  <c r="R243" i="3" s="1"/>
  <c r="P176" i="3"/>
  <c r="R176" i="3" s="1"/>
  <c r="P183" i="3"/>
  <c r="R183" i="3" s="1"/>
  <c r="P162" i="3"/>
  <c r="Q162" i="3" s="1"/>
  <c r="P19" i="3"/>
  <c r="R19" i="3" s="1"/>
  <c r="P302" i="3"/>
  <c r="R302" i="3" s="1"/>
  <c r="I291" i="3"/>
  <c r="I214" i="3"/>
  <c r="I198" i="3"/>
  <c r="P228" i="3"/>
  <c r="Q228" i="3" s="1"/>
  <c r="P171" i="3"/>
  <c r="R171" i="3" s="1"/>
  <c r="P210" i="3"/>
  <c r="R210" i="3" s="1"/>
  <c r="P202" i="3"/>
  <c r="R202" i="3" s="1"/>
  <c r="P177" i="3"/>
  <c r="R177" i="3" s="1"/>
  <c r="P167" i="3"/>
  <c r="Q167" i="3" s="1"/>
  <c r="P232" i="3"/>
  <c r="Q232" i="3" s="1"/>
  <c r="P175" i="3"/>
  <c r="R175" i="3" s="1"/>
  <c r="P163" i="3"/>
  <c r="Q163" i="3" s="1"/>
  <c r="R57" i="3"/>
  <c r="P209" i="3"/>
  <c r="R209" i="3" s="1"/>
  <c r="P11" i="3"/>
  <c r="Q11" i="3" s="1"/>
  <c r="P269" i="3"/>
  <c r="R269" i="3" s="1"/>
  <c r="P298" i="3"/>
  <c r="R298" i="3" s="1"/>
  <c r="F81" i="3"/>
  <c r="F132" i="3"/>
  <c r="F137" i="3"/>
  <c r="P241" i="3"/>
  <c r="R241" i="3" s="1"/>
  <c r="P206" i="3"/>
  <c r="R206" i="3" s="1"/>
  <c r="P201" i="3"/>
  <c r="Q201" i="3" s="1"/>
  <c r="P160" i="3"/>
  <c r="Q160" i="3" s="1"/>
  <c r="P224" i="3"/>
  <c r="Q224" i="3" s="1"/>
  <c r="P237" i="3"/>
  <c r="R237" i="3" s="1"/>
  <c r="P205" i="3"/>
  <c r="R205" i="3" s="1"/>
  <c r="P246" i="3"/>
  <c r="R246" i="3" s="1"/>
  <c r="P129" i="3"/>
  <c r="Q129" i="3" s="1"/>
  <c r="R22" i="3"/>
  <c r="R42" i="3"/>
  <c r="R58" i="3"/>
  <c r="P41" i="3"/>
  <c r="Q41" i="3" s="1"/>
  <c r="R16" i="3"/>
  <c r="R17" i="3"/>
  <c r="R59" i="3"/>
  <c r="P264" i="3"/>
  <c r="R264" i="3" s="1"/>
  <c r="P271" i="3"/>
  <c r="R271" i="3" s="1"/>
  <c r="P170" i="3"/>
  <c r="Q170" i="3" s="1"/>
  <c r="F45" i="3"/>
  <c r="F169" i="3"/>
  <c r="G278" i="3"/>
  <c r="I278" i="3" s="1"/>
  <c r="I247" i="3"/>
  <c r="I297" i="3"/>
  <c r="I191" i="3"/>
  <c r="P239" i="3"/>
  <c r="R239" i="3" s="1"/>
  <c r="P245" i="3"/>
  <c r="R245" i="3" s="1"/>
  <c r="P242" i="3"/>
  <c r="R242" i="3" s="1"/>
  <c r="P197" i="3"/>
  <c r="Q197" i="3" s="1"/>
  <c r="P233" i="3"/>
  <c r="R233" i="3" s="1"/>
  <c r="P184" i="3"/>
  <c r="R184" i="3" s="1"/>
  <c r="R103" i="3"/>
  <c r="R102" i="3"/>
  <c r="R115" i="3"/>
  <c r="R120" i="3"/>
  <c r="R72" i="3"/>
  <c r="R52" i="3"/>
  <c r="R51" i="3"/>
  <c r="R8" i="3"/>
  <c r="R55" i="3"/>
  <c r="R76" i="3"/>
  <c r="P67" i="3"/>
  <c r="Q67" i="3" s="1"/>
  <c r="R47" i="3"/>
  <c r="P276" i="3"/>
  <c r="R276" i="3" s="1"/>
  <c r="P267" i="3"/>
  <c r="R267" i="3" s="1"/>
  <c r="P262" i="3"/>
  <c r="Q262" i="3" s="1"/>
  <c r="P306" i="3"/>
  <c r="R306" i="3" s="1"/>
  <c r="P290" i="3"/>
  <c r="Q290" i="3" s="1"/>
  <c r="P297" i="3"/>
  <c r="R297" i="3" s="1"/>
  <c r="R295" i="3"/>
  <c r="R299" i="3"/>
  <c r="R275" i="3"/>
  <c r="R260" i="3"/>
  <c r="I275" i="3"/>
  <c r="I261" i="3"/>
  <c r="I274" i="3"/>
  <c r="I259" i="3"/>
  <c r="I264" i="3"/>
  <c r="R74" i="3"/>
  <c r="R90" i="3"/>
  <c r="R91" i="3"/>
  <c r="R83" i="3"/>
  <c r="R84" i="3"/>
  <c r="R73" i="3"/>
  <c r="R78" i="3"/>
  <c r="R45" i="3"/>
  <c r="R61" i="3"/>
  <c r="R9" i="3"/>
  <c r="R25" i="3"/>
  <c r="I284" i="3"/>
  <c r="I293" i="3"/>
  <c r="I237" i="3"/>
  <c r="I223" i="3"/>
  <c r="I243" i="3"/>
  <c r="I246" i="3"/>
  <c r="I230" i="3"/>
  <c r="I200" i="3"/>
  <c r="I215" i="3"/>
  <c r="I202" i="3"/>
  <c r="F163" i="3"/>
  <c r="F177" i="3"/>
  <c r="F161" i="3"/>
  <c r="F171" i="3"/>
  <c r="F179" i="3"/>
  <c r="F185" i="3"/>
  <c r="F151" i="3"/>
  <c r="F143" i="3"/>
  <c r="F135" i="3"/>
  <c r="F149" i="3"/>
  <c r="F141" i="3"/>
  <c r="F133" i="3"/>
  <c r="F112" i="3"/>
  <c r="F114" i="3"/>
  <c r="F116" i="3"/>
  <c r="F120" i="3"/>
  <c r="F103" i="3"/>
  <c r="F118" i="3"/>
  <c r="F99" i="3"/>
  <c r="F108" i="3"/>
  <c r="F111" i="3"/>
  <c r="F98" i="3"/>
  <c r="F100" i="3"/>
  <c r="F71" i="3"/>
  <c r="F73" i="3"/>
  <c r="F86" i="3"/>
  <c r="F92" i="3"/>
  <c r="I228" i="3"/>
  <c r="I294" i="3"/>
  <c r="I305" i="3"/>
  <c r="I304" i="3"/>
  <c r="R119" i="3"/>
  <c r="R225" i="3"/>
  <c r="R114" i="3"/>
  <c r="I216" i="3"/>
  <c r="R268" i="3"/>
  <c r="R105" i="3"/>
  <c r="I193" i="3"/>
  <c r="I240" i="3"/>
  <c r="I233" i="3"/>
  <c r="R154" i="3"/>
  <c r="R53" i="3"/>
  <c r="R145" i="3"/>
  <c r="R87" i="3"/>
  <c r="I209" i="3"/>
  <c r="I302" i="3"/>
  <c r="I286" i="3"/>
  <c r="I242" i="3"/>
  <c r="R37" i="3"/>
  <c r="I232" i="3"/>
  <c r="I201" i="3"/>
  <c r="I269" i="3"/>
  <c r="R277" i="3"/>
  <c r="R60" i="3"/>
  <c r="R118" i="3"/>
  <c r="R141" i="3"/>
  <c r="R214" i="3"/>
  <c r="R153" i="3"/>
  <c r="R138" i="3"/>
  <c r="R150" i="3"/>
  <c r="R121" i="3"/>
  <c r="R79" i="3"/>
  <c r="R109" i="3"/>
  <c r="R88" i="3"/>
  <c r="R146" i="3"/>
  <c r="R198" i="3"/>
  <c r="R80" i="3"/>
  <c r="R113" i="3"/>
  <c r="R117" i="3"/>
  <c r="R149" i="3"/>
  <c r="R28" i="3"/>
  <c r="R20" i="3"/>
  <c r="R247" i="3"/>
  <c r="R23" i="3"/>
  <c r="R234" i="3"/>
  <c r="R238" i="3"/>
  <c r="R147" i="3"/>
  <c r="R92" i="3"/>
  <c r="R71" i="3"/>
  <c r="R27" i="3"/>
  <c r="R49" i="3"/>
  <c r="F164" i="3"/>
  <c r="F168" i="3"/>
  <c r="F172" i="3"/>
  <c r="F176" i="3"/>
  <c r="F180" i="3"/>
  <c r="F184" i="3"/>
  <c r="F162" i="3"/>
  <c r="F166" i="3"/>
  <c r="F170" i="3"/>
  <c r="F174" i="3"/>
  <c r="F178" i="3"/>
  <c r="F182" i="3"/>
  <c r="F160" i="3"/>
  <c r="F183" i="3"/>
  <c r="F175" i="3"/>
  <c r="F167" i="3"/>
  <c r="F70" i="3"/>
  <c r="F77" i="3"/>
  <c r="F90" i="3"/>
  <c r="F74" i="3"/>
  <c r="F82" i="3"/>
  <c r="F67" i="3"/>
  <c r="F76" i="3"/>
  <c r="F181" i="3"/>
  <c r="F173" i="3"/>
  <c r="F165" i="3"/>
  <c r="F44" i="3"/>
  <c r="F48" i="3"/>
  <c r="F52" i="3"/>
  <c r="F56" i="3"/>
  <c r="F75" i="3"/>
  <c r="F80" i="3"/>
  <c r="F84" i="3"/>
  <c r="F88" i="3"/>
  <c r="F104" i="3"/>
  <c r="F106" i="3"/>
  <c r="F109" i="3"/>
  <c r="F113" i="3"/>
  <c r="F117" i="3"/>
  <c r="F119" i="3"/>
  <c r="F121" i="3"/>
  <c r="F122" i="3"/>
  <c r="F105" i="3"/>
  <c r="F154" i="3"/>
  <c r="F150" i="3"/>
  <c r="F146" i="3"/>
  <c r="F142" i="3"/>
  <c r="F138" i="3"/>
  <c r="F134" i="3"/>
  <c r="F130" i="3"/>
  <c r="I213" i="3"/>
  <c r="I197" i="3"/>
  <c r="I244" i="3"/>
  <c r="I224" i="3"/>
  <c r="I241" i="3"/>
  <c r="I290" i="3"/>
  <c r="I254" i="3"/>
  <c r="F79" i="3"/>
  <c r="F83" i="3"/>
  <c r="F87" i="3"/>
  <c r="F89" i="3"/>
  <c r="F91" i="3"/>
  <c r="F115" i="3"/>
  <c r="F152" i="3"/>
  <c r="F148" i="3"/>
  <c r="F144" i="3"/>
  <c r="F140" i="3"/>
  <c r="F136" i="3"/>
  <c r="I204" i="3"/>
  <c r="I205" i="3"/>
  <c r="I273" i="3"/>
  <c r="I257" i="3"/>
  <c r="I270" i="3"/>
  <c r="I303" i="3"/>
  <c r="I298" i="3"/>
  <c r="F61" i="3"/>
  <c r="F37" i="3"/>
  <c r="F85" i="3"/>
  <c r="F60" i="3"/>
  <c r="F68" i="3"/>
  <c r="F110" i="3"/>
  <c r="F102" i="3"/>
  <c r="F57" i="3"/>
  <c r="F41" i="3"/>
  <c r="F49" i="3"/>
  <c r="F72" i="3"/>
  <c r="F78" i="3"/>
  <c r="F123" i="3"/>
  <c r="F107" i="3"/>
  <c r="F53" i="3"/>
  <c r="F69" i="3"/>
  <c r="Q155" i="3" l="1"/>
  <c r="E32" i="1" s="1"/>
  <c r="Q310" i="3"/>
  <c r="E37" i="1" s="1"/>
  <c r="H217" i="3"/>
  <c r="E24" i="1" s="1"/>
  <c r="Q31" i="3"/>
  <c r="E28" i="1" s="1"/>
  <c r="Q62" i="3"/>
  <c r="E29" i="1" s="1"/>
  <c r="Q93" i="3"/>
  <c r="E30" i="1" s="1"/>
  <c r="Q279" i="3"/>
  <c r="E36" i="1" s="1"/>
  <c r="R139" i="3"/>
  <c r="R15" i="3"/>
  <c r="R77" i="3"/>
  <c r="R46" i="3"/>
  <c r="R108" i="3"/>
  <c r="Q124" i="3"/>
  <c r="E31" i="1" s="1"/>
  <c r="R129" i="3"/>
  <c r="R290" i="3"/>
  <c r="R163" i="3"/>
  <c r="R228" i="3"/>
  <c r="R286" i="3"/>
  <c r="R67" i="3"/>
  <c r="R262" i="3"/>
  <c r="R197" i="3"/>
  <c r="R41" i="3"/>
  <c r="R224" i="3"/>
  <c r="R167" i="3"/>
  <c r="R101" i="3"/>
  <c r="R160" i="3"/>
  <c r="R162" i="3"/>
  <c r="R11" i="3"/>
  <c r="R256" i="3"/>
  <c r="R293" i="3"/>
  <c r="R294" i="3"/>
  <c r="R273" i="3"/>
  <c r="I217" i="3"/>
  <c r="G24" i="1" s="1"/>
  <c r="I279" i="3"/>
  <c r="G26" i="1" s="1"/>
  <c r="I248" i="3"/>
  <c r="G25" i="1" s="1"/>
  <c r="I310" i="3"/>
  <c r="G27" i="1" s="1"/>
  <c r="R110" i="3"/>
  <c r="R203" i="3"/>
  <c r="B5" i="3"/>
  <c r="A5" i="3"/>
  <c r="A36" i="3" s="1"/>
  <c r="A67" i="3" s="1"/>
  <c r="A98" i="3" s="1"/>
  <c r="A129" i="3" s="1"/>
  <c r="A160" i="3" s="1"/>
  <c r="A191" i="3" s="1"/>
  <c r="A222" i="3" s="1"/>
  <c r="A253" i="3" s="1"/>
  <c r="A284" i="3" s="1"/>
  <c r="H20" i="3" l="1"/>
  <c r="H28" i="3"/>
  <c r="H27" i="3"/>
  <c r="H21" i="3"/>
  <c r="H29" i="3"/>
  <c r="H22" i="3"/>
  <c r="H30" i="3"/>
  <c r="H23" i="3"/>
  <c r="H16" i="3"/>
  <c r="H24" i="3"/>
  <c r="H26" i="3"/>
  <c r="H19" i="3"/>
  <c r="H17" i="3"/>
  <c r="H25" i="3"/>
  <c r="H18" i="3"/>
  <c r="R155" i="3"/>
  <c r="G32" i="1" s="1"/>
  <c r="R31" i="3"/>
  <c r="G28" i="1" s="1"/>
  <c r="R93" i="3"/>
  <c r="G30" i="1" s="1"/>
  <c r="R62" i="3"/>
  <c r="G29" i="1" s="1"/>
  <c r="R232" i="3"/>
  <c r="R248" i="3" s="1"/>
  <c r="G35" i="1" s="1"/>
  <c r="Q248" i="3"/>
  <c r="E35" i="1" s="1"/>
  <c r="R201" i="3"/>
  <c r="R217" i="3" s="1"/>
  <c r="G34" i="1" s="1"/>
  <c r="Q217" i="3"/>
  <c r="E34" i="1" s="1"/>
  <c r="R170" i="3"/>
  <c r="R186" i="3" s="1"/>
  <c r="G33" i="1" s="1"/>
  <c r="Q186" i="3"/>
  <c r="E33" i="1" s="1"/>
  <c r="R279" i="3"/>
  <c r="G36" i="1" s="1"/>
  <c r="R124" i="3"/>
  <c r="G31" i="1" s="1"/>
  <c r="R310" i="3"/>
  <c r="G37" i="1" s="1"/>
  <c r="F29" i="3"/>
  <c r="F14" i="3"/>
  <c r="F26" i="3"/>
  <c r="F22" i="3"/>
  <c r="F5" i="3"/>
  <c r="F21" i="3"/>
  <c r="F25" i="3"/>
  <c r="F16" i="3"/>
  <c r="F23" i="3"/>
  <c r="F27" i="3"/>
  <c r="F19" i="3"/>
  <c r="F13" i="3"/>
  <c r="F30" i="3"/>
  <c r="F12" i="3"/>
  <c r="F11" i="3"/>
  <c r="F24" i="3"/>
  <c r="F28" i="3"/>
  <c r="F10" i="3"/>
  <c r="F18" i="3"/>
  <c r="F9" i="3"/>
  <c r="F17" i="3"/>
  <c r="F8" i="3"/>
  <c r="F15" i="3"/>
  <c r="F7" i="3"/>
  <c r="F20" i="3"/>
  <c r="F6" i="3"/>
  <c r="G34" i="3" l="1"/>
  <c r="G3" i="3"/>
  <c r="G65" i="3" l="1"/>
  <c r="G14" i="3"/>
  <c r="H14" i="3" s="1"/>
  <c r="G11" i="3"/>
  <c r="H11" i="3" s="1"/>
  <c r="G7" i="3"/>
  <c r="H7" i="3" s="1"/>
  <c r="G8" i="3"/>
  <c r="H8" i="3" s="1"/>
  <c r="G5" i="3"/>
  <c r="H5" i="3" s="1"/>
  <c r="G12" i="3"/>
  <c r="H12" i="3" s="1"/>
  <c r="G13" i="3"/>
  <c r="H13" i="3" s="1"/>
  <c r="G6" i="3"/>
  <c r="H6" i="3" s="1"/>
  <c r="G9" i="3"/>
  <c r="H9" i="3" s="1"/>
  <c r="G10" i="3"/>
  <c r="H10" i="3" s="1"/>
  <c r="G28" i="3"/>
  <c r="G23" i="3"/>
  <c r="G15" i="3"/>
  <c r="H15" i="3" s="1"/>
  <c r="G19" i="3"/>
  <c r="G27" i="3"/>
  <c r="G21" i="3"/>
  <c r="G26" i="3"/>
  <c r="G18" i="3"/>
  <c r="G17" i="3"/>
  <c r="G16" i="3"/>
  <c r="G25" i="3"/>
  <c r="G30" i="3"/>
  <c r="G20" i="3"/>
  <c r="G24" i="3"/>
  <c r="G29" i="3"/>
  <c r="G22" i="3"/>
  <c r="G55" i="3"/>
  <c r="G39" i="3"/>
  <c r="H39" i="3" s="1"/>
  <c r="G47" i="3"/>
  <c r="G48" i="3"/>
  <c r="G36" i="3"/>
  <c r="H36" i="3" s="1"/>
  <c r="G38" i="3"/>
  <c r="H38" i="3" s="1"/>
  <c r="G40" i="3"/>
  <c r="H40" i="3" s="1"/>
  <c r="G60" i="3"/>
  <c r="G45" i="3"/>
  <c r="H45" i="3" s="1"/>
  <c r="G52" i="3"/>
  <c r="G61" i="3"/>
  <c r="G44" i="3"/>
  <c r="H44" i="3" s="1"/>
  <c r="G53" i="3"/>
  <c r="G58" i="3"/>
  <c r="G50" i="3"/>
  <c r="G41" i="3"/>
  <c r="H41" i="3" s="1"/>
  <c r="G56" i="3"/>
  <c r="G46" i="3"/>
  <c r="H46" i="3" s="1"/>
  <c r="G54" i="3"/>
  <c r="G37" i="3"/>
  <c r="H37" i="3" s="1"/>
  <c r="G49" i="3"/>
  <c r="G51" i="3"/>
  <c r="G59" i="3"/>
  <c r="G43" i="3"/>
  <c r="H43" i="3" s="1"/>
  <c r="G42" i="3"/>
  <c r="H42" i="3" s="1"/>
  <c r="G57" i="3"/>
  <c r="G96" i="3"/>
  <c r="H31" i="3" l="1"/>
  <c r="E18" i="1" s="1"/>
  <c r="H62" i="3"/>
  <c r="E19" i="1" s="1"/>
  <c r="I53" i="3"/>
  <c r="I36" i="3"/>
  <c r="I61" i="3"/>
  <c r="I47" i="3"/>
  <c r="I48" i="3"/>
  <c r="I46" i="3"/>
  <c r="I52" i="3"/>
  <c r="I39" i="3"/>
  <c r="I44" i="3"/>
  <c r="I45" i="3"/>
  <c r="I55" i="3"/>
  <c r="I37" i="3"/>
  <c r="I57" i="3"/>
  <c r="I60" i="3"/>
  <c r="I42" i="3"/>
  <c r="I41" i="3"/>
  <c r="I50" i="3"/>
  <c r="I40" i="3"/>
  <c r="I49" i="3"/>
  <c r="I54" i="3"/>
  <c r="I56" i="3"/>
  <c r="I43" i="3"/>
  <c r="I59" i="3"/>
  <c r="I51" i="3"/>
  <c r="I58" i="3"/>
  <c r="I38" i="3"/>
  <c r="I25" i="3"/>
  <c r="I15" i="3"/>
  <c r="I9" i="3"/>
  <c r="I5" i="3"/>
  <c r="I14" i="3"/>
  <c r="I24" i="3"/>
  <c r="I16" i="3"/>
  <c r="I21" i="3"/>
  <c r="I23" i="3"/>
  <c r="I6" i="3"/>
  <c r="I8" i="3"/>
  <c r="I20" i="3"/>
  <c r="I17" i="3"/>
  <c r="I27" i="3"/>
  <c r="I28" i="3"/>
  <c r="I13" i="3"/>
  <c r="I7" i="3"/>
  <c r="I29" i="3"/>
  <c r="I26" i="3"/>
  <c r="I22" i="3"/>
  <c r="I30" i="3"/>
  <c r="I18" i="3"/>
  <c r="I19" i="3"/>
  <c r="I10" i="3"/>
  <c r="I12" i="3"/>
  <c r="I11" i="3"/>
  <c r="G123" i="3"/>
  <c r="G119" i="3"/>
  <c r="G107" i="3"/>
  <c r="H107" i="3" s="1"/>
  <c r="G108" i="3"/>
  <c r="H108" i="3" s="1"/>
  <c r="G106" i="3"/>
  <c r="H106" i="3" s="1"/>
  <c r="G122" i="3"/>
  <c r="G103" i="3"/>
  <c r="H103" i="3" s="1"/>
  <c r="G99" i="3"/>
  <c r="H99" i="3" s="1"/>
  <c r="G121" i="3"/>
  <c r="G116" i="3"/>
  <c r="G105" i="3"/>
  <c r="H105" i="3" s="1"/>
  <c r="G104" i="3"/>
  <c r="H104" i="3" s="1"/>
  <c r="G110" i="3"/>
  <c r="G100" i="3"/>
  <c r="H100" i="3" s="1"/>
  <c r="G109" i="3"/>
  <c r="G101" i="3"/>
  <c r="H101" i="3" s="1"/>
  <c r="G112" i="3"/>
  <c r="G115" i="3"/>
  <c r="G114" i="3"/>
  <c r="G118" i="3"/>
  <c r="G102" i="3"/>
  <c r="H102" i="3" s="1"/>
  <c r="G111" i="3"/>
  <c r="G120" i="3"/>
  <c r="G113" i="3"/>
  <c r="G98" i="3"/>
  <c r="H98" i="3" s="1"/>
  <c r="G117" i="3"/>
  <c r="G72" i="3"/>
  <c r="H72" i="3" s="1"/>
  <c r="G84" i="3"/>
  <c r="G69" i="3"/>
  <c r="H69" i="3" s="1"/>
  <c r="G76" i="3"/>
  <c r="H76" i="3" s="1"/>
  <c r="G77" i="3"/>
  <c r="H77" i="3" s="1"/>
  <c r="G68" i="3"/>
  <c r="H68" i="3" s="1"/>
  <c r="G81" i="3"/>
  <c r="G73" i="3"/>
  <c r="H73" i="3" s="1"/>
  <c r="G88" i="3"/>
  <c r="G67" i="3"/>
  <c r="H67" i="3" s="1"/>
  <c r="G71" i="3"/>
  <c r="H71" i="3" s="1"/>
  <c r="G75" i="3"/>
  <c r="H75" i="3" s="1"/>
  <c r="G92" i="3"/>
  <c r="G89" i="3"/>
  <c r="G79" i="3"/>
  <c r="G83" i="3"/>
  <c r="G78" i="3"/>
  <c r="G90" i="3"/>
  <c r="G80" i="3"/>
  <c r="G91" i="3"/>
  <c r="G87" i="3"/>
  <c r="G70" i="3"/>
  <c r="H70" i="3" s="1"/>
  <c r="G85" i="3"/>
  <c r="G86" i="3"/>
  <c r="G74" i="3"/>
  <c r="H74" i="3" s="1"/>
  <c r="G82" i="3"/>
  <c r="G127" i="3"/>
  <c r="H93" i="3" l="1"/>
  <c r="E20" i="1" s="1"/>
  <c r="H124" i="3"/>
  <c r="E21" i="1" s="1"/>
  <c r="I74" i="3"/>
  <c r="I78" i="3"/>
  <c r="I88" i="3"/>
  <c r="I72" i="3"/>
  <c r="I114" i="3"/>
  <c r="I105" i="3"/>
  <c r="I107" i="3"/>
  <c r="I84" i="3"/>
  <c r="I119" i="3"/>
  <c r="I67" i="3"/>
  <c r="I118" i="3"/>
  <c r="I73" i="3"/>
  <c r="I116" i="3"/>
  <c r="I85" i="3"/>
  <c r="I79" i="3"/>
  <c r="I81" i="3"/>
  <c r="I98" i="3"/>
  <c r="I112" i="3"/>
  <c r="I121" i="3"/>
  <c r="I123" i="3"/>
  <c r="I82" i="3"/>
  <c r="I104" i="3"/>
  <c r="I86" i="3"/>
  <c r="I117" i="3"/>
  <c r="I70" i="3"/>
  <c r="I89" i="3"/>
  <c r="I68" i="3"/>
  <c r="I113" i="3"/>
  <c r="I101" i="3"/>
  <c r="I99" i="3"/>
  <c r="I90" i="3"/>
  <c r="I108" i="3"/>
  <c r="I83" i="3"/>
  <c r="I115" i="3"/>
  <c r="I87" i="3"/>
  <c r="I92" i="3"/>
  <c r="I77" i="3"/>
  <c r="I120" i="3"/>
  <c r="I109" i="3"/>
  <c r="I103" i="3"/>
  <c r="I91" i="3"/>
  <c r="I75" i="3"/>
  <c r="I111" i="3"/>
  <c r="I100" i="3"/>
  <c r="I122" i="3"/>
  <c r="I80" i="3"/>
  <c r="I71" i="3"/>
  <c r="I69" i="3"/>
  <c r="I102" i="3"/>
  <c r="I110" i="3"/>
  <c r="I106" i="3"/>
  <c r="I62" i="3"/>
  <c r="G19" i="1" s="1"/>
  <c r="I31" i="3"/>
  <c r="G18" i="1" s="1"/>
  <c r="I76" i="3"/>
  <c r="G132" i="3"/>
  <c r="H132" i="3" s="1"/>
  <c r="G140" i="3"/>
  <c r="G148" i="3"/>
  <c r="G129" i="3"/>
  <c r="H129" i="3" s="1"/>
  <c r="G133" i="3"/>
  <c r="H133" i="3" s="1"/>
  <c r="G141" i="3"/>
  <c r="G149" i="3"/>
  <c r="G130" i="3"/>
  <c r="H130" i="3" s="1"/>
  <c r="G134" i="3"/>
  <c r="H134" i="3" s="1"/>
  <c r="G142" i="3"/>
  <c r="G150" i="3"/>
  <c r="G135" i="3"/>
  <c r="H135" i="3" s="1"/>
  <c r="G143" i="3"/>
  <c r="G151" i="3"/>
  <c r="G136" i="3"/>
  <c r="H136" i="3" s="1"/>
  <c r="G144" i="3"/>
  <c r="G152" i="3"/>
  <c r="G146" i="3"/>
  <c r="G137" i="3"/>
  <c r="H137" i="3" s="1"/>
  <c r="G145" i="3"/>
  <c r="G153" i="3"/>
  <c r="G138" i="3"/>
  <c r="H138" i="3" s="1"/>
  <c r="G131" i="3"/>
  <c r="H131" i="3" s="1"/>
  <c r="G139" i="3"/>
  <c r="H139" i="3" s="1"/>
  <c r="G147" i="3"/>
  <c r="G154" i="3"/>
  <c r="G158" i="3"/>
  <c r="H155" i="3" l="1"/>
  <c r="E22" i="1" s="1"/>
  <c r="I124" i="3"/>
  <c r="G21" i="1" s="1"/>
  <c r="I130" i="3"/>
  <c r="I131" i="3"/>
  <c r="I136" i="3"/>
  <c r="I149" i="3"/>
  <c r="I139" i="3"/>
  <c r="I135" i="3"/>
  <c r="I129" i="3"/>
  <c r="I151" i="3"/>
  <c r="I133" i="3"/>
  <c r="I150" i="3"/>
  <c r="I144" i="3"/>
  <c r="I138" i="3"/>
  <c r="I141" i="3"/>
  <c r="I153" i="3"/>
  <c r="I145" i="3"/>
  <c r="I137" i="3"/>
  <c r="I148" i="3"/>
  <c r="I154" i="3"/>
  <c r="I146" i="3"/>
  <c r="I142" i="3"/>
  <c r="I140" i="3"/>
  <c r="I143" i="3"/>
  <c r="I147" i="3"/>
  <c r="I152" i="3"/>
  <c r="I134" i="3"/>
  <c r="I132" i="3"/>
  <c r="I93" i="3"/>
  <c r="G20" i="1" s="1"/>
  <c r="G168" i="3"/>
  <c r="H168" i="3" s="1"/>
  <c r="G176" i="3"/>
  <c r="G184" i="3"/>
  <c r="G161" i="3"/>
  <c r="H161" i="3" s="1"/>
  <c r="G169" i="3"/>
  <c r="H169" i="3" s="1"/>
  <c r="G177" i="3"/>
  <c r="G185" i="3"/>
  <c r="G162" i="3"/>
  <c r="H162" i="3" s="1"/>
  <c r="G170" i="3"/>
  <c r="H170" i="3" s="1"/>
  <c r="G178" i="3"/>
  <c r="G163" i="3"/>
  <c r="H163" i="3" s="1"/>
  <c r="G171" i="3"/>
  <c r="G179" i="3"/>
  <c r="G160" i="3"/>
  <c r="H160" i="3" s="1"/>
  <c r="G182" i="3"/>
  <c r="G164" i="3"/>
  <c r="H164" i="3" s="1"/>
  <c r="G172" i="3"/>
  <c r="G180" i="3"/>
  <c r="G174" i="3"/>
  <c r="G165" i="3"/>
  <c r="H165" i="3" s="1"/>
  <c r="G173" i="3"/>
  <c r="G181" i="3"/>
  <c r="G166" i="3"/>
  <c r="H166" i="3" s="1"/>
  <c r="G167" i="3"/>
  <c r="H167" i="3" s="1"/>
  <c r="G175" i="3"/>
  <c r="G183" i="3"/>
  <c r="H186" i="3" l="1"/>
  <c r="E23" i="1" s="1"/>
  <c r="I155" i="3"/>
  <c r="G22" i="1" s="1"/>
  <c r="I175" i="3"/>
  <c r="I182" i="3"/>
  <c r="I181" i="3"/>
  <c r="I173" i="3"/>
  <c r="I179" i="3"/>
  <c r="I169" i="3"/>
  <c r="I170" i="3"/>
  <c r="I167" i="3"/>
  <c r="I161" i="3"/>
  <c r="I164" i="3"/>
  <c r="I185" i="3"/>
  <c r="I177" i="3"/>
  <c r="I165" i="3"/>
  <c r="I171" i="3"/>
  <c r="I174" i="3"/>
  <c r="I163" i="3"/>
  <c r="I184" i="3"/>
  <c r="I172" i="3"/>
  <c r="I168" i="3"/>
  <c r="I162" i="3"/>
  <c r="I166" i="3"/>
  <c r="I183" i="3"/>
  <c r="I180" i="3"/>
  <c r="I178" i="3"/>
  <c r="I176" i="3"/>
  <c r="I160" i="3"/>
  <c r="I186" i="3" l="1"/>
  <c r="G23" i="1" s="1"/>
  <c r="G38" i="1" s="1"/>
</calcChain>
</file>

<file path=xl/sharedStrings.xml><?xml version="1.0" encoding="utf-8"?>
<sst xmlns="http://schemas.openxmlformats.org/spreadsheetml/2006/main" count="230" uniqueCount="35">
  <si>
    <t>Gemeente:</t>
  </si>
  <si>
    <t>Debiteur:</t>
  </si>
  <si>
    <t>Naam:</t>
  </si>
  <si>
    <t>Adres:</t>
  </si>
  <si>
    <t>Postcode/Woonplaats:</t>
  </si>
  <si>
    <t>Vorderingnummer:</t>
  </si>
  <si>
    <t>Datum</t>
  </si>
  <si>
    <t>Aantal</t>
  </si>
  <si>
    <t>Bedrag</t>
  </si>
  <si>
    <t>Rente</t>
  </si>
  <si>
    <t>van</t>
  </si>
  <si>
    <t>t/m</t>
  </si>
  <si>
    <t>dagen</t>
  </si>
  <si>
    <t>Betaling</t>
  </si>
  <si>
    <t>percentage</t>
  </si>
  <si>
    <t>Totaal</t>
  </si>
  <si>
    <t xml:space="preserve">   J.Liemburg</t>
  </si>
  <si>
    <t>m.i.v.</t>
  </si>
  <si>
    <t>Dagen</t>
  </si>
  <si>
    <t>Startdatum</t>
  </si>
  <si>
    <t>Einddatum</t>
  </si>
  <si>
    <t>Rentepercentages en renteberekening</t>
  </si>
  <si>
    <t>Vordering</t>
  </si>
  <si>
    <t>Renteperc</t>
  </si>
  <si>
    <t>Rente van</t>
  </si>
  <si>
    <t>Rente t/m</t>
  </si>
  <si>
    <t>Start per</t>
  </si>
  <si>
    <t>Eind per</t>
  </si>
  <si>
    <t>Datum:</t>
  </si>
  <si>
    <t>Paraaf:</t>
  </si>
  <si>
    <t>Berekening wettelijke rente bij terug- of nabetaling vordering/uitkering</t>
  </si>
  <si>
    <t>Reden berekening rente:</t>
  </si>
  <si>
    <t>Datum uitbetaling:</t>
  </si>
  <si>
    <t>© Langhenkel Talenter Academie</t>
  </si>
  <si>
    <t>Medewerker: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</si>
</sst>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22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0" fillId="0" borderId="0" xfId="0" applyNumberFormat="1"/>
    <xf numFmtId="2" fontId="3" fillId="0" borderId="0" xfId="0" applyNumberFormat="1" applyFont="1"/>
    <xf numFmtId="2" fontId="0" fillId="0" borderId="11" xfId="0" applyNumberFormat="1" applyBorder="1"/>
    <xf numFmtId="14" fontId="4" fillId="0" borderId="0" xfId="0" applyNumberFormat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15" xfId="1" applyFont="1" applyBorder="1"/>
    <xf numFmtId="0" fontId="7" fillId="0" borderId="5" xfId="1" applyFont="1" applyBorder="1"/>
    <xf numFmtId="0" fontId="7" fillId="0" borderId="6" xfId="1" applyFont="1" applyBorder="1"/>
    <xf numFmtId="0" fontId="7" fillId="0" borderId="16" xfId="1" applyFont="1" applyBorder="1"/>
    <xf numFmtId="14" fontId="7" fillId="0" borderId="7" xfId="1" applyNumberFormat="1" applyFont="1" applyBorder="1"/>
    <xf numFmtId="0" fontId="7" fillId="0" borderId="7" xfId="1" applyFont="1" applyBorder="1"/>
    <xf numFmtId="0" fontId="7" fillId="0" borderId="8" xfId="1" applyFont="1" applyBorder="1"/>
    <xf numFmtId="14" fontId="7" fillId="0" borderId="9" xfId="1" applyNumberFormat="1" applyFont="1" applyBorder="1"/>
    <xf numFmtId="0" fontId="7" fillId="0" borderId="9" xfId="1" applyFont="1" applyBorder="1"/>
    <xf numFmtId="164" fontId="7" fillId="0" borderId="10" xfId="1" applyNumberFormat="1" applyFont="1" applyBorder="1"/>
    <xf numFmtId="0" fontId="9" fillId="0" borderId="0" xfId="1" applyFont="1"/>
    <xf numFmtId="164" fontId="7" fillId="0" borderId="20" xfId="1" applyNumberFormat="1" applyFont="1" applyBorder="1"/>
    <xf numFmtId="164" fontId="7" fillId="0" borderId="7" xfId="1" applyNumberFormat="1" applyFont="1" applyBorder="1"/>
    <xf numFmtId="164" fontId="7" fillId="0" borderId="8" xfId="1" applyNumberFormat="1" applyFont="1" applyBorder="1"/>
    <xf numFmtId="0" fontId="10" fillId="0" borderId="0" xfId="1" applyFont="1"/>
    <xf numFmtId="0" fontId="11" fillId="0" borderId="0" xfId="1" applyFont="1"/>
    <xf numFmtId="10" fontId="11" fillId="0" borderId="0" xfId="1" applyNumberFormat="1" applyFont="1"/>
    <xf numFmtId="0" fontId="5" fillId="0" borderId="0" xfId="0" applyFont="1"/>
    <xf numFmtId="2" fontId="5" fillId="0" borderId="0" xfId="0" applyNumberFormat="1" applyFont="1"/>
    <xf numFmtId="0" fontId="6" fillId="0" borderId="3" xfId="1" applyFont="1" applyBorder="1"/>
    <xf numFmtId="10" fontId="6" fillId="0" borderId="4" xfId="1" applyNumberFormat="1" applyFont="1" applyBorder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1" fontId="12" fillId="0" borderId="0" xfId="1" applyNumberFormat="1" applyFont="1" applyAlignment="1">
      <alignment horizontal="center"/>
    </xf>
    <xf numFmtId="2" fontId="12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horizontal="center"/>
    </xf>
    <xf numFmtId="44" fontId="7" fillId="0" borderId="0" xfId="1" applyNumberFormat="1" applyFont="1"/>
    <xf numFmtId="14" fontId="7" fillId="0" borderId="0" xfId="1" applyNumberFormat="1" applyFont="1"/>
    <xf numFmtId="10" fontId="7" fillId="0" borderId="0" xfId="1" applyNumberFormat="1" applyFont="1"/>
    <xf numFmtId="43" fontId="7" fillId="0" borderId="0" xfId="1" applyNumberFormat="1" applyFont="1"/>
    <xf numFmtId="14" fontId="7" fillId="2" borderId="21" xfId="1" applyNumberFormat="1" applyFont="1" applyFill="1" applyBorder="1" applyProtection="1"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21" xfId="0" applyNumberFormat="1" applyFill="1" applyBorder="1" applyAlignment="1" applyProtection="1">
      <alignment horizontal="center"/>
      <protection locked="0"/>
    </xf>
    <xf numFmtId="164" fontId="7" fillId="2" borderId="22" xfId="1" applyNumberFormat="1" applyFont="1" applyFill="1" applyBorder="1" applyProtection="1">
      <protection locked="0"/>
    </xf>
    <xf numFmtId="164" fontId="7" fillId="2" borderId="21" xfId="1" applyNumberFormat="1" applyFont="1" applyFill="1" applyBorder="1" applyProtection="1">
      <protection locked="0"/>
    </xf>
    <xf numFmtId="14" fontId="7" fillId="2" borderId="1" xfId="1" applyNumberFormat="1" applyFont="1" applyFill="1" applyBorder="1" applyProtection="1">
      <protection locked="0"/>
    </xf>
    <xf numFmtId="10" fontId="7" fillId="2" borderId="2" xfId="1" applyNumberFormat="1" applyFont="1" applyFill="1" applyBorder="1" applyProtection="1">
      <protection locked="0"/>
    </xf>
    <xf numFmtId="0" fontId="7" fillId="2" borderId="1" xfId="1" applyFont="1" applyFill="1" applyBorder="1" applyProtection="1">
      <protection locked="0"/>
    </xf>
    <xf numFmtId="0" fontId="13" fillId="0" borderId="0" xfId="1" applyFont="1"/>
    <xf numFmtId="14" fontId="7" fillId="2" borderId="24" xfId="1" applyNumberFormat="1" applyFont="1" applyFill="1" applyBorder="1" applyProtection="1">
      <protection locked="0"/>
    </xf>
    <xf numFmtId="10" fontId="7" fillId="2" borderId="25" xfId="1" applyNumberFormat="1" applyFont="1" applyFill="1" applyBorder="1" applyProtection="1">
      <protection locked="0"/>
    </xf>
    <xf numFmtId="0" fontId="7" fillId="2" borderId="12" xfId="1" applyFont="1" applyFill="1" applyBorder="1" applyAlignment="1" applyProtection="1">
      <alignment horizontal="left"/>
      <protection locked="0"/>
    </xf>
    <xf numFmtId="0" fontId="7" fillId="2" borderId="14" xfId="1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7" fillId="2" borderId="13" xfId="1" applyFont="1" applyFill="1" applyBorder="1" applyAlignment="1" applyProtection="1">
      <alignment horizontal="left"/>
      <protection locked="0"/>
    </xf>
    <xf numFmtId="0" fontId="7" fillId="0" borderId="0" xfId="1" applyFont="1" applyAlignment="1">
      <alignment horizontal="right"/>
    </xf>
    <xf numFmtId="0" fontId="7" fillId="2" borderId="12" xfId="1" applyFont="1" applyFill="1" applyBorder="1" applyAlignment="1" applyProtection="1">
      <alignment horizontal="center"/>
      <protection locked="0"/>
    </xf>
    <xf numFmtId="0" fontId="7" fillId="2" borderId="13" xfId="1" applyFont="1" applyFill="1" applyBorder="1" applyAlignment="1" applyProtection="1">
      <alignment horizontal="center"/>
      <protection locked="0"/>
    </xf>
    <xf numFmtId="0" fontId="7" fillId="2" borderId="14" xfId="1" applyFont="1" applyFill="1" applyBorder="1" applyAlignment="1" applyProtection="1">
      <alignment horizontal="center"/>
      <protection locked="0"/>
    </xf>
    <xf numFmtId="0" fontId="6" fillId="2" borderId="12" xfId="1" applyFont="1" applyFill="1" applyBorder="1" applyAlignment="1" applyProtection="1">
      <alignment horizontal="center"/>
      <protection locked="0"/>
    </xf>
    <xf numFmtId="0" fontId="6" fillId="2" borderId="13" xfId="1" applyFont="1" applyFill="1" applyBorder="1" applyAlignment="1" applyProtection="1">
      <alignment horizontal="center"/>
      <protection locked="0"/>
    </xf>
    <xf numFmtId="0" fontId="6" fillId="2" borderId="14" xfId="1" applyFont="1" applyFill="1" applyBorder="1" applyAlignment="1" applyProtection="1">
      <alignment horizontal="center"/>
      <protection locked="0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104775</xdr:rowOff>
    </xdr:from>
    <xdr:to>
      <xdr:col>7</xdr:col>
      <xdr:colOff>733425</xdr:colOff>
      <xdr:row>0</xdr:row>
      <xdr:rowOff>276225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0E20F321-4367-4F73-AA78-62BE0C8D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047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142875</xdr:rowOff>
    </xdr:from>
    <xdr:to>
      <xdr:col>8</xdr:col>
      <xdr:colOff>466725</xdr:colOff>
      <xdr:row>0</xdr:row>
      <xdr:rowOff>314325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1A778673-9D8D-4D6E-BDEC-B22A2DD3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1428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7"/>
  <sheetViews>
    <sheetView showGridLines="0" topLeftCell="A5" workbookViewId="0">
      <selection activeCell="D41" sqref="D41:E41"/>
    </sheetView>
  </sheetViews>
  <sheetFormatPr defaultColWidth="8.85546875" defaultRowHeight="15" x14ac:dyDescent="0.25"/>
  <cols>
    <col min="1" max="1" width="4" customWidth="1"/>
    <col min="2" max="2" width="9.5703125" style="2" customWidth="1"/>
    <col min="3" max="3" width="13.85546875" customWidth="1"/>
    <col min="4" max="4" width="13" customWidth="1"/>
    <col min="5" max="5" width="11.42578125" customWidth="1"/>
    <col min="6" max="7" width="14.7109375" bestFit="1" customWidth="1"/>
    <col min="8" max="8" width="12.28515625" customWidth="1"/>
  </cols>
  <sheetData>
    <row r="1" spans="2:10" ht="31.5" customHeight="1" x14ac:dyDescent="0.25">
      <c r="C1" s="16"/>
      <c r="D1" s="17"/>
      <c r="E1" s="17"/>
      <c r="F1" s="17"/>
      <c r="G1" s="17"/>
      <c r="H1" s="17"/>
      <c r="I1" s="17"/>
      <c r="J1" s="17"/>
    </row>
    <row r="2" spans="2:10" ht="15.75" x14ac:dyDescent="0.25">
      <c r="B2" s="16" t="s">
        <v>30</v>
      </c>
      <c r="D2" s="16"/>
      <c r="E2" s="17"/>
      <c r="F2" s="16"/>
      <c r="G2" s="16"/>
      <c r="H2" s="16"/>
      <c r="I2" s="16"/>
      <c r="J2" s="16"/>
    </row>
    <row r="3" spans="2:10" ht="15.75" x14ac:dyDescent="0.25">
      <c r="C3" s="16"/>
      <c r="D3" s="16"/>
      <c r="E3" s="17"/>
      <c r="F3" s="16"/>
      <c r="G3" s="16"/>
      <c r="H3" s="16"/>
      <c r="I3" s="16"/>
      <c r="J3" s="16"/>
    </row>
    <row r="4" spans="2:10" ht="15.75" x14ac:dyDescent="0.25">
      <c r="C4" s="16" t="s">
        <v>31</v>
      </c>
      <c r="D4" s="16"/>
      <c r="E4" s="60"/>
      <c r="F4" s="64"/>
      <c r="G4" s="64"/>
      <c r="H4" s="61"/>
      <c r="I4" s="16"/>
      <c r="J4" s="16"/>
    </row>
    <row r="5" spans="2:10" x14ac:dyDescent="0.25">
      <c r="C5" s="17"/>
      <c r="D5" s="17"/>
      <c r="E5" s="17"/>
      <c r="F5" s="17"/>
      <c r="G5" s="17"/>
      <c r="H5" s="17"/>
      <c r="I5" s="17"/>
      <c r="J5" s="17"/>
    </row>
    <row r="6" spans="2:10" ht="15.75" x14ac:dyDescent="0.25">
      <c r="C6" s="17"/>
      <c r="D6" s="16" t="s">
        <v>0</v>
      </c>
      <c r="E6" s="17"/>
      <c r="F6" s="69"/>
      <c r="G6" s="70"/>
      <c r="H6" s="71"/>
      <c r="I6" s="17"/>
      <c r="J6" s="17"/>
    </row>
    <row r="7" spans="2:10" ht="15.75" x14ac:dyDescent="0.25">
      <c r="C7" s="16" t="s">
        <v>1</v>
      </c>
      <c r="D7" s="17"/>
      <c r="E7" s="17"/>
      <c r="F7" s="16"/>
      <c r="G7" s="17"/>
      <c r="H7" s="17"/>
      <c r="I7" s="17"/>
      <c r="J7" s="17"/>
    </row>
    <row r="8" spans="2:10" x14ac:dyDescent="0.25">
      <c r="C8" s="17"/>
      <c r="D8" s="17" t="s">
        <v>2</v>
      </c>
      <c r="E8" s="17"/>
      <c r="F8" s="66"/>
      <c r="G8" s="67"/>
      <c r="H8" s="68"/>
      <c r="I8" s="17"/>
      <c r="J8" s="17"/>
    </row>
    <row r="9" spans="2:10" x14ac:dyDescent="0.25">
      <c r="C9" s="17"/>
      <c r="D9" s="17" t="s">
        <v>3</v>
      </c>
      <c r="E9" s="17"/>
      <c r="F9" s="66"/>
      <c r="G9" s="67"/>
      <c r="H9" s="68"/>
      <c r="I9" s="17"/>
      <c r="J9" s="17"/>
    </row>
    <row r="10" spans="2:10" x14ac:dyDescent="0.25">
      <c r="C10" s="17"/>
      <c r="D10" s="17" t="s">
        <v>4</v>
      </c>
      <c r="E10" s="17"/>
      <c r="F10" s="66"/>
      <c r="G10" s="67"/>
      <c r="H10" s="68"/>
      <c r="I10" s="17"/>
      <c r="J10" s="17"/>
    </row>
    <row r="11" spans="2:10" ht="15.75" x14ac:dyDescent="0.25">
      <c r="C11" s="17"/>
      <c r="D11" s="17"/>
      <c r="E11" s="17"/>
      <c r="F11" s="16"/>
      <c r="G11" s="17"/>
      <c r="H11" s="17"/>
      <c r="I11" s="17"/>
      <c r="J11" s="17"/>
    </row>
    <row r="12" spans="2:10" x14ac:dyDescent="0.25">
      <c r="C12" s="17"/>
      <c r="D12" s="17" t="s">
        <v>5</v>
      </c>
      <c r="E12" s="17"/>
      <c r="F12" s="66"/>
      <c r="G12" s="67"/>
      <c r="H12" s="68"/>
      <c r="I12" s="17"/>
      <c r="J12" s="17"/>
    </row>
    <row r="13" spans="2:10" ht="15.75" x14ac:dyDescent="0.25">
      <c r="C13" s="17"/>
      <c r="D13" s="17"/>
      <c r="E13" s="17"/>
      <c r="F13" s="16"/>
      <c r="G13" s="17"/>
      <c r="H13" s="17"/>
      <c r="I13" s="17"/>
      <c r="J13" s="17"/>
    </row>
    <row r="14" spans="2:10" ht="15.75" x14ac:dyDescent="0.25">
      <c r="B14" s="65" t="s">
        <v>32</v>
      </c>
      <c r="C14" s="65"/>
      <c r="D14" s="49">
        <v>44197</v>
      </c>
      <c r="E14" s="17"/>
      <c r="F14" s="18" t="str">
        <f ca="1">IF(D14=0,"Datum uitbetaling MOET ingevuld zijn !!!",IF(D14&gt;TODAY(),"Datum kan NIET groter zijn dan systeemdatum"," "))</f>
        <v xml:space="preserve"> </v>
      </c>
      <c r="G14" s="17"/>
      <c r="H14" s="17"/>
      <c r="I14" s="17"/>
      <c r="J14" s="17"/>
    </row>
    <row r="15" spans="2:10" ht="15.75" thickBot="1" x14ac:dyDescent="0.3">
      <c r="C15" s="17"/>
      <c r="D15" s="17"/>
      <c r="E15" s="17"/>
      <c r="F15" s="17"/>
      <c r="G15" s="17"/>
      <c r="H15" s="17"/>
      <c r="I15" s="17"/>
      <c r="J15" s="17"/>
    </row>
    <row r="16" spans="2:10" ht="15.75" thickTop="1" x14ac:dyDescent="0.25">
      <c r="B16" s="3" t="s">
        <v>22</v>
      </c>
      <c r="C16" s="19" t="s">
        <v>6</v>
      </c>
      <c r="D16" s="20" t="s">
        <v>6</v>
      </c>
      <c r="E16" s="20" t="s">
        <v>7</v>
      </c>
      <c r="F16" s="20" t="s">
        <v>8</v>
      </c>
      <c r="G16" s="21"/>
      <c r="H16" s="17"/>
      <c r="I16" s="17"/>
      <c r="J16" s="17"/>
    </row>
    <row r="17" spans="2:13" ht="15.75" thickBot="1" x14ac:dyDescent="0.3">
      <c r="B17" s="5"/>
      <c r="C17" s="22" t="s">
        <v>10</v>
      </c>
      <c r="D17" s="23" t="s">
        <v>11</v>
      </c>
      <c r="E17" s="24" t="s">
        <v>12</v>
      </c>
      <c r="F17" s="24" t="s">
        <v>13</v>
      </c>
      <c r="G17" s="25" t="s">
        <v>9</v>
      </c>
      <c r="H17" s="17"/>
      <c r="I17" s="17"/>
      <c r="J17" s="17"/>
    </row>
    <row r="18" spans="2:13" ht="15.75" thickTop="1" x14ac:dyDescent="0.25">
      <c r="B18" s="4">
        <v>1</v>
      </c>
      <c r="C18" s="50"/>
      <c r="D18" s="26" t="str">
        <f t="shared" ref="D18:D37" si="0">IF(C18=0," ",$D$14)</f>
        <v xml:space="preserve"> </v>
      </c>
      <c r="E18" s="27" t="str">
        <f>IF(D18=" "," ",Renteberekening!H31)</f>
        <v xml:space="preserve"> </v>
      </c>
      <c r="F18" s="52"/>
      <c r="G18" s="28">
        <f>Renteberekening!I31</f>
        <v>0</v>
      </c>
      <c r="H18" s="29" t="str">
        <f>IF(D18&lt;C18,"  Datum van is groter dan datum t/m","")</f>
        <v/>
      </c>
      <c r="I18" s="17"/>
      <c r="J18" s="17"/>
      <c r="M18">
        <v>1</v>
      </c>
    </row>
    <row r="19" spans="2:13" x14ac:dyDescent="0.25">
      <c r="B19" s="4">
        <v>2</v>
      </c>
      <c r="C19" s="51"/>
      <c r="D19" s="26" t="str">
        <f t="shared" si="0"/>
        <v xml:space="preserve"> </v>
      </c>
      <c r="E19" s="27" t="str">
        <f>IF(D19=" "," ",Renteberekening!H62)</f>
        <v xml:space="preserve"> </v>
      </c>
      <c r="F19" s="53"/>
      <c r="G19" s="28">
        <f>Renteberekening!I62</f>
        <v>0</v>
      </c>
      <c r="H19" s="29" t="str">
        <f t="shared" ref="H19:H37" si="1">IF(D19&lt;C19,"  Datum van is groter dan datum t/m","")</f>
        <v/>
      </c>
    </row>
    <row r="20" spans="2:13" x14ac:dyDescent="0.25">
      <c r="B20" s="4">
        <v>3</v>
      </c>
      <c r="C20" s="51"/>
      <c r="D20" s="26" t="str">
        <f t="shared" si="0"/>
        <v xml:space="preserve"> </v>
      </c>
      <c r="E20" s="27" t="str">
        <f>IF(D20=" "," ",Renteberekening!H93)</f>
        <v xml:space="preserve"> </v>
      </c>
      <c r="F20" s="53"/>
      <c r="G20" s="28">
        <f>Renteberekening!I93</f>
        <v>0</v>
      </c>
      <c r="H20" s="29" t="str">
        <f t="shared" si="1"/>
        <v/>
      </c>
    </row>
    <row r="21" spans="2:13" x14ac:dyDescent="0.25">
      <c r="B21" s="4">
        <v>4</v>
      </c>
      <c r="C21" s="51"/>
      <c r="D21" s="26" t="str">
        <f t="shared" si="0"/>
        <v xml:space="preserve"> </v>
      </c>
      <c r="E21" s="27" t="str">
        <f>IF(D21=" "," ",Renteberekening!H124)</f>
        <v xml:space="preserve"> </v>
      </c>
      <c r="F21" s="53"/>
      <c r="G21" s="28">
        <f>Renteberekening!I124</f>
        <v>0</v>
      </c>
      <c r="H21" s="29" t="str">
        <f t="shared" si="1"/>
        <v/>
      </c>
    </row>
    <row r="22" spans="2:13" x14ac:dyDescent="0.25">
      <c r="B22" s="4">
        <v>5</v>
      </c>
      <c r="C22" s="51"/>
      <c r="D22" s="26" t="str">
        <f t="shared" si="0"/>
        <v xml:space="preserve"> </v>
      </c>
      <c r="E22" s="27" t="str">
        <f>IF(D22=" "," ",Renteberekening!H155)</f>
        <v xml:space="preserve"> </v>
      </c>
      <c r="F22" s="53"/>
      <c r="G22" s="28">
        <f>Renteberekening!I155</f>
        <v>0</v>
      </c>
      <c r="H22" s="29" t="str">
        <f t="shared" si="1"/>
        <v/>
      </c>
    </row>
    <row r="23" spans="2:13" x14ac:dyDescent="0.25">
      <c r="B23" s="4">
        <v>6</v>
      </c>
      <c r="C23" s="51"/>
      <c r="D23" s="26" t="str">
        <f t="shared" si="0"/>
        <v xml:space="preserve"> </v>
      </c>
      <c r="E23" s="27" t="str">
        <f>IF(D23=" "," ",Renteberekening!H186)</f>
        <v xml:space="preserve"> </v>
      </c>
      <c r="F23" s="53"/>
      <c r="G23" s="28">
        <f>Renteberekening!I186</f>
        <v>0</v>
      </c>
      <c r="H23" s="29" t="str">
        <f t="shared" si="1"/>
        <v/>
      </c>
    </row>
    <row r="24" spans="2:13" x14ac:dyDescent="0.25">
      <c r="B24" s="4">
        <v>7</v>
      </c>
      <c r="C24" s="51"/>
      <c r="D24" s="26" t="str">
        <f t="shared" si="0"/>
        <v xml:space="preserve"> </v>
      </c>
      <c r="E24" s="27" t="str">
        <f>IF(D24=" "," ",Renteberekening!H217)</f>
        <v xml:space="preserve"> </v>
      </c>
      <c r="F24" s="53"/>
      <c r="G24" s="28">
        <f>Renteberekening!I217</f>
        <v>0</v>
      </c>
      <c r="H24" s="29" t="str">
        <f t="shared" si="1"/>
        <v/>
      </c>
    </row>
    <row r="25" spans="2:13" x14ac:dyDescent="0.25">
      <c r="B25" s="4">
        <v>8</v>
      </c>
      <c r="C25" s="51"/>
      <c r="D25" s="26" t="str">
        <f t="shared" si="0"/>
        <v xml:space="preserve"> </v>
      </c>
      <c r="E25" s="27" t="str">
        <f>IF(D25=" "," ",Renteberekening!H248)</f>
        <v xml:space="preserve"> </v>
      </c>
      <c r="F25" s="53"/>
      <c r="G25" s="28">
        <f>Renteberekening!I248</f>
        <v>0</v>
      </c>
      <c r="H25" s="29" t="str">
        <f t="shared" si="1"/>
        <v/>
      </c>
    </row>
    <row r="26" spans="2:13" x14ac:dyDescent="0.25">
      <c r="B26" s="4">
        <v>9</v>
      </c>
      <c r="C26" s="51"/>
      <c r="D26" s="26" t="str">
        <f t="shared" si="0"/>
        <v xml:space="preserve"> </v>
      </c>
      <c r="E26" s="27" t="str">
        <f>IF(D26=" "," ",Renteberekening!H279)</f>
        <v xml:space="preserve"> </v>
      </c>
      <c r="F26" s="53"/>
      <c r="G26" s="28">
        <f>Renteberekening!I279</f>
        <v>0</v>
      </c>
      <c r="H26" s="29" t="str">
        <f t="shared" si="1"/>
        <v/>
      </c>
    </row>
    <row r="27" spans="2:13" x14ac:dyDescent="0.25">
      <c r="B27" s="4">
        <v>10</v>
      </c>
      <c r="C27" s="51"/>
      <c r="D27" s="26" t="str">
        <f t="shared" si="0"/>
        <v xml:space="preserve"> </v>
      </c>
      <c r="E27" s="27" t="str">
        <f>IF(D27=" "," ",Renteberekening!H310)</f>
        <v xml:space="preserve"> </v>
      </c>
      <c r="F27" s="53"/>
      <c r="G27" s="28">
        <f>Renteberekening!I310</f>
        <v>0</v>
      </c>
      <c r="H27" s="29" t="str">
        <f t="shared" si="1"/>
        <v/>
      </c>
    </row>
    <row r="28" spans="2:13" x14ac:dyDescent="0.25">
      <c r="B28" s="4">
        <v>11</v>
      </c>
      <c r="C28" s="51"/>
      <c r="D28" s="26" t="str">
        <f t="shared" si="0"/>
        <v xml:space="preserve"> </v>
      </c>
      <c r="E28" s="27" t="str">
        <f>IF(D28=" "," ",Renteberekening!Q31)</f>
        <v xml:space="preserve"> </v>
      </c>
      <c r="F28" s="53"/>
      <c r="G28" s="28">
        <f>Renteberekening!R31</f>
        <v>0</v>
      </c>
      <c r="H28" s="29" t="str">
        <f t="shared" si="1"/>
        <v/>
      </c>
    </row>
    <row r="29" spans="2:13" x14ac:dyDescent="0.25">
      <c r="B29" s="4">
        <v>12</v>
      </c>
      <c r="C29" s="51"/>
      <c r="D29" s="26" t="str">
        <f t="shared" si="0"/>
        <v xml:space="preserve"> </v>
      </c>
      <c r="E29" s="27" t="str">
        <f>IF(D29=" "," ",Renteberekening!Q62)</f>
        <v xml:space="preserve"> </v>
      </c>
      <c r="F29" s="53"/>
      <c r="G29" s="28">
        <f>Renteberekening!R62</f>
        <v>0</v>
      </c>
      <c r="H29" s="29" t="str">
        <f t="shared" si="1"/>
        <v/>
      </c>
    </row>
    <row r="30" spans="2:13" x14ac:dyDescent="0.25">
      <c r="B30" s="4">
        <v>13</v>
      </c>
      <c r="C30" s="51"/>
      <c r="D30" s="26" t="str">
        <f t="shared" si="0"/>
        <v xml:space="preserve"> </v>
      </c>
      <c r="E30" s="27" t="str">
        <f>IF(D30=" "," ",Renteberekening!Q93)</f>
        <v xml:space="preserve"> </v>
      </c>
      <c r="F30" s="53"/>
      <c r="G30" s="28">
        <f>Renteberekening!R93</f>
        <v>0</v>
      </c>
      <c r="H30" s="29" t="str">
        <f t="shared" si="1"/>
        <v/>
      </c>
    </row>
    <row r="31" spans="2:13" x14ac:dyDescent="0.25">
      <c r="B31" s="4">
        <v>14</v>
      </c>
      <c r="C31" s="51"/>
      <c r="D31" s="26" t="str">
        <f t="shared" si="0"/>
        <v xml:space="preserve"> </v>
      </c>
      <c r="E31" s="27" t="str">
        <f>IF(D31=" "," ",Renteberekening!Q124)</f>
        <v xml:space="preserve"> </v>
      </c>
      <c r="F31" s="53"/>
      <c r="G31" s="28">
        <f>Renteberekening!R124</f>
        <v>0</v>
      </c>
      <c r="H31" s="29" t="str">
        <f t="shared" si="1"/>
        <v/>
      </c>
    </row>
    <row r="32" spans="2:13" x14ac:dyDescent="0.25">
      <c r="B32" s="4">
        <v>15</v>
      </c>
      <c r="C32" s="51"/>
      <c r="D32" s="26" t="str">
        <f t="shared" si="0"/>
        <v xml:space="preserve"> </v>
      </c>
      <c r="E32" s="27" t="str">
        <f>IF(D32=" "," ",Renteberekening!Q155)</f>
        <v xml:space="preserve"> </v>
      </c>
      <c r="F32" s="53"/>
      <c r="G32" s="28">
        <f>Renteberekening!R155</f>
        <v>0</v>
      </c>
      <c r="H32" s="29" t="str">
        <f t="shared" si="1"/>
        <v/>
      </c>
    </row>
    <row r="33" spans="2:8" x14ac:dyDescent="0.25">
      <c r="B33" s="4">
        <v>16</v>
      </c>
      <c r="C33" s="51"/>
      <c r="D33" s="26" t="str">
        <f t="shared" si="0"/>
        <v xml:space="preserve"> </v>
      </c>
      <c r="E33" s="27" t="str">
        <f>IF(D33=" "," ",Renteberekening!Q186)</f>
        <v xml:space="preserve"> </v>
      </c>
      <c r="F33" s="53"/>
      <c r="G33" s="28">
        <f>Renteberekening!R186</f>
        <v>0</v>
      </c>
      <c r="H33" s="29" t="str">
        <f t="shared" si="1"/>
        <v/>
      </c>
    </row>
    <row r="34" spans="2:8" x14ac:dyDescent="0.25">
      <c r="B34" s="4">
        <v>17</v>
      </c>
      <c r="C34" s="51"/>
      <c r="D34" s="26" t="str">
        <f t="shared" si="0"/>
        <v xml:space="preserve"> </v>
      </c>
      <c r="E34" s="27" t="str">
        <f>IF(D34=" "," ",Renteberekening!Q217)</f>
        <v xml:space="preserve"> </v>
      </c>
      <c r="F34" s="53"/>
      <c r="G34" s="28">
        <f>Renteberekening!R217</f>
        <v>0</v>
      </c>
      <c r="H34" s="29" t="str">
        <f t="shared" si="1"/>
        <v/>
      </c>
    </row>
    <row r="35" spans="2:8" x14ac:dyDescent="0.25">
      <c r="B35" s="4">
        <v>18</v>
      </c>
      <c r="C35" s="51"/>
      <c r="D35" s="26" t="str">
        <f t="shared" si="0"/>
        <v xml:space="preserve"> </v>
      </c>
      <c r="E35" s="27" t="str">
        <f>IF(D35=" "," ",Renteberekening!Q248)</f>
        <v xml:space="preserve"> </v>
      </c>
      <c r="F35" s="53"/>
      <c r="G35" s="28">
        <f>Renteberekening!R248</f>
        <v>0</v>
      </c>
      <c r="H35" s="29" t="str">
        <f t="shared" si="1"/>
        <v/>
      </c>
    </row>
    <row r="36" spans="2:8" x14ac:dyDescent="0.25">
      <c r="B36" s="4">
        <v>19</v>
      </c>
      <c r="C36" s="51"/>
      <c r="D36" s="26" t="str">
        <f t="shared" si="0"/>
        <v xml:space="preserve"> </v>
      </c>
      <c r="E36" s="27" t="str">
        <f>IF(D36=" "," ",Renteberekening!Q279)</f>
        <v xml:space="preserve"> </v>
      </c>
      <c r="F36" s="53"/>
      <c r="G36" s="28">
        <f>Renteberekening!R279</f>
        <v>0</v>
      </c>
      <c r="H36" s="29" t="str">
        <f t="shared" si="1"/>
        <v/>
      </c>
    </row>
    <row r="37" spans="2:8" x14ac:dyDescent="0.25">
      <c r="B37" s="4">
        <v>20</v>
      </c>
      <c r="C37" s="51"/>
      <c r="D37" s="26" t="str">
        <f t="shared" si="0"/>
        <v xml:space="preserve"> </v>
      </c>
      <c r="E37" s="27" t="str">
        <f>IF(D37=" "," ",Renteberekening!Q310)</f>
        <v xml:space="preserve"> </v>
      </c>
      <c r="F37" s="53"/>
      <c r="G37" s="30">
        <f>Renteberekening!R310</f>
        <v>0</v>
      </c>
      <c r="H37" s="29" t="str">
        <f t="shared" si="1"/>
        <v/>
      </c>
    </row>
    <row r="38" spans="2:8" ht="15.75" thickBot="1" x14ac:dyDescent="0.3">
      <c r="B38" s="5"/>
      <c r="C38" s="22" t="s">
        <v>15</v>
      </c>
      <c r="D38" s="24"/>
      <c r="E38" s="24"/>
      <c r="F38" s="31">
        <f>SUM(F18:F37)</f>
        <v>0</v>
      </c>
      <c r="G38" s="32">
        <f>SUM(G18:G37)</f>
        <v>0</v>
      </c>
    </row>
    <row r="39" spans="2:8" x14ac:dyDescent="0.25">
      <c r="C39" s="17"/>
      <c r="D39" s="17"/>
      <c r="E39" s="17"/>
      <c r="F39" s="17"/>
      <c r="G39" s="17"/>
    </row>
    <row r="41" spans="2:8" x14ac:dyDescent="0.25">
      <c r="C41" t="s">
        <v>28</v>
      </c>
      <c r="D41" s="62"/>
      <c r="E41" s="63"/>
    </row>
    <row r="42" spans="2:8" x14ac:dyDescent="0.25">
      <c r="C42" t="s">
        <v>34</v>
      </c>
      <c r="D42" s="60"/>
      <c r="E42" s="61"/>
      <c r="F42" s="17"/>
      <c r="G42" s="17"/>
      <c r="H42" s="17"/>
    </row>
    <row r="43" spans="2:8" x14ac:dyDescent="0.25">
      <c r="C43" t="s">
        <v>29</v>
      </c>
      <c r="D43" s="60"/>
      <c r="E43" s="61"/>
      <c r="F43" s="17"/>
      <c r="G43" s="17"/>
      <c r="H43" s="17"/>
    </row>
    <row r="44" spans="2:8" x14ac:dyDescent="0.25">
      <c r="C44" s="33"/>
      <c r="D44" s="17"/>
      <c r="E44" s="17"/>
      <c r="F44" s="17"/>
      <c r="G44" s="17"/>
      <c r="H44" s="17"/>
    </row>
    <row r="46" spans="2:8" x14ac:dyDescent="0.25">
      <c r="B46" s="33" t="s">
        <v>33</v>
      </c>
    </row>
    <row r="47" spans="2:8" x14ac:dyDescent="0.25">
      <c r="B47" s="33" t="s">
        <v>16</v>
      </c>
    </row>
  </sheetData>
  <sheetProtection algorithmName="SHA-512" hashValue="Qtb/2L3JwPwl0HP/vqx8QdblNWkvVBUcVyVUOcI4aFR6DoUM3hT+MLm6lUl6UX0UcbxvDjt38JoyVDjL7vJeXw==" saltValue="QYlw3f66jq3KY9rEKJLNdw==" spinCount="100000" sheet="1" objects="1" scenarios="1" selectLockedCells="1"/>
  <dataConsolidate/>
  <mergeCells count="10">
    <mergeCell ref="D42:E42"/>
    <mergeCell ref="D41:E41"/>
    <mergeCell ref="D43:E43"/>
    <mergeCell ref="E4:H4"/>
    <mergeCell ref="B14:C14"/>
    <mergeCell ref="F8:H8"/>
    <mergeCell ref="F9:H9"/>
    <mergeCell ref="F10:H10"/>
    <mergeCell ref="F12:H12"/>
    <mergeCell ref="F6:H6"/>
  </mergeCells>
  <dataValidations count="1">
    <dataValidation type="decimal" allowBlank="1" showInputMessage="1" showErrorMessage="1" errorTitle="Bedrag betaling" error="Het in te voeren bedrag mag niet hoger zijn dan € 200,000,00." promptTitle="Bedrag betaling" prompt="Vul hier het door de klant betaalde bedrag in." sqref="F18:F37" xr:uid="{00000000-0002-0000-0000-000000000000}">
      <formula1>0</formula1>
      <formula2>200000</formula2>
    </dataValidation>
  </dataValidations>
  <pageMargins left="0.19685039370078741" right="0.19685039370078741" top="0.74803149606299213" bottom="0.74803149606299213" header="0.31496062992125984" footer="0.31496062992125984"/>
  <pageSetup paperSize="9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errorStyle="warning" operator="greaterThanOrEqual" showInputMessage="1" showErrorMessage="1" errorTitle="Datum uitbetaling" error="Datum mag niet liggen voor 1 januari 2001." promptTitle="Datum uitbetaling" prompt="Vul hier de datum in waarop de bedragen worden/zijn uitbetaald aande klant" xr:uid="{00000000-0002-0000-0000-000001000000}">
          <x14:formula1>
            <xm:f>Rentepercentages!A5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showGridLines="0" tabSelected="1" workbookViewId="0">
      <selection activeCell="A5" sqref="A5"/>
    </sheetView>
  </sheetViews>
  <sheetFormatPr defaultColWidth="8.85546875" defaultRowHeight="15" x14ac:dyDescent="0.25"/>
  <cols>
    <col min="1" max="1" width="9.42578125" style="36" bestFit="1" customWidth="1"/>
    <col min="2" max="2" width="13.140625" style="36" customWidth="1"/>
    <col min="3" max="4" width="8.85546875" style="36"/>
    <col min="5" max="5" width="10.28515625" style="36" bestFit="1" customWidth="1"/>
    <col min="6" max="6" width="10" style="36" customWidth="1"/>
    <col min="7" max="8" width="8.85546875" style="36"/>
    <col min="9" max="9" width="8.85546875" style="37"/>
    <col min="10" max="16384" width="8.85546875" style="36"/>
  </cols>
  <sheetData>
    <row r="1" spans="1:5" ht="35.25" customHeight="1" x14ac:dyDescent="0.25"/>
    <row r="2" spans="1:5" ht="28.5" x14ac:dyDescent="0.45">
      <c r="A2" s="57" t="s">
        <v>21</v>
      </c>
      <c r="B2" s="35"/>
      <c r="C2" s="17"/>
      <c r="D2" s="17"/>
      <c r="E2" s="17"/>
    </row>
    <row r="3" spans="1:5" ht="4.5" customHeight="1" thickBot="1" x14ac:dyDescent="0.5">
      <c r="A3" s="34"/>
      <c r="B3" s="35"/>
      <c r="C3" s="17"/>
      <c r="D3" s="17"/>
      <c r="E3" s="17"/>
    </row>
    <row r="4" spans="1:5" ht="17.25" thickTop="1" thickBot="1" x14ac:dyDescent="0.3">
      <c r="A4" s="38" t="s">
        <v>17</v>
      </c>
      <c r="B4" s="39" t="s">
        <v>14</v>
      </c>
      <c r="C4" s="17"/>
    </row>
    <row r="5" spans="1:5" ht="15.75" thickTop="1" x14ac:dyDescent="0.25">
      <c r="A5" s="54">
        <v>36892</v>
      </c>
      <c r="B5" s="55">
        <v>0.08</v>
      </c>
      <c r="C5" s="17"/>
    </row>
    <row r="6" spans="1:5" x14ac:dyDescent="0.25">
      <c r="A6" s="54">
        <v>37257</v>
      </c>
      <c r="B6" s="55">
        <v>7.0000000000000007E-2</v>
      </c>
      <c r="C6" s="17"/>
    </row>
    <row r="7" spans="1:5" x14ac:dyDescent="0.25">
      <c r="A7" s="54">
        <v>37834</v>
      </c>
      <c r="B7" s="55">
        <v>0.05</v>
      </c>
      <c r="C7" s="17"/>
    </row>
    <row r="8" spans="1:5" x14ac:dyDescent="0.25">
      <c r="A8" s="54">
        <v>38018</v>
      </c>
      <c r="B8" s="55">
        <v>0.04</v>
      </c>
      <c r="C8" s="17"/>
    </row>
    <row r="9" spans="1:5" x14ac:dyDescent="0.25">
      <c r="A9" s="54">
        <v>39083</v>
      </c>
      <c r="B9" s="55">
        <v>0.06</v>
      </c>
      <c r="C9" s="17"/>
    </row>
    <row r="10" spans="1:5" x14ac:dyDescent="0.25">
      <c r="A10" s="54">
        <v>39995</v>
      </c>
      <c r="B10" s="55">
        <v>0.04</v>
      </c>
      <c r="C10" s="17"/>
    </row>
    <row r="11" spans="1:5" x14ac:dyDescent="0.25">
      <c r="A11" s="54">
        <v>40179</v>
      </c>
      <c r="B11" s="55">
        <v>0.03</v>
      </c>
      <c r="C11" s="17"/>
    </row>
    <row r="12" spans="1:5" x14ac:dyDescent="0.25">
      <c r="A12" s="54">
        <v>40725</v>
      </c>
      <c r="B12" s="55">
        <v>0.04</v>
      </c>
      <c r="C12" s="17"/>
    </row>
    <row r="13" spans="1:5" x14ac:dyDescent="0.25">
      <c r="A13" s="54">
        <v>41091</v>
      </c>
      <c r="B13" s="55">
        <v>0.03</v>
      </c>
      <c r="C13" s="17"/>
    </row>
    <row r="14" spans="1:5" x14ac:dyDescent="0.25">
      <c r="A14" s="54">
        <v>41640</v>
      </c>
      <c r="B14" s="55">
        <v>0.03</v>
      </c>
      <c r="C14" s="17"/>
    </row>
    <row r="15" spans="1:5" x14ac:dyDescent="0.25">
      <c r="A15" s="54">
        <v>42005</v>
      </c>
      <c r="B15" s="55">
        <v>0.02</v>
      </c>
      <c r="C15" s="17"/>
    </row>
    <row r="16" spans="1:5" x14ac:dyDescent="0.25">
      <c r="A16" s="54"/>
      <c r="B16" s="55"/>
      <c r="C16" s="17"/>
    </row>
    <row r="17" spans="1:3" x14ac:dyDescent="0.25">
      <c r="A17" s="54"/>
      <c r="B17" s="55"/>
      <c r="C17" s="17"/>
    </row>
    <row r="18" spans="1:3" x14ac:dyDescent="0.25">
      <c r="A18" s="54"/>
      <c r="B18" s="55"/>
      <c r="C18" s="17"/>
    </row>
    <row r="19" spans="1:3" x14ac:dyDescent="0.25">
      <c r="A19" s="56"/>
      <c r="B19" s="55"/>
      <c r="C19" s="17"/>
    </row>
    <row r="20" spans="1:3" x14ac:dyDescent="0.25">
      <c r="A20" s="56"/>
      <c r="B20" s="55"/>
      <c r="C20" s="17"/>
    </row>
    <row r="21" spans="1:3" x14ac:dyDescent="0.25">
      <c r="A21" s="56"/>
      <c r="B21" s="55"/>
      <c r="C21" s="17"/>
    </row>
    <row r="22" spans="1:3" x14ac:dyDescent="0.25">
      <c r="A22" s="56"/>
      <c r="B22" s="55"/>
      <c r="C22" s="17"/>
    </row>
    <row r="23" spans="1:3" x14ac:dyDescent="0.25">
      <c r="A23" s="56"/>
      <c r="B23" s="55"/>
      <c r="C23" s="17"/>
    </row>
    <row r="24" spans="1:3" x14ac:dyDescent="0.25">
      <c r="A24" s="56"/>
      <c r="B24" s="55"/>
      <c r="C24" s="17"/>
    </row>
    <row r="25" spans="1:3" x14ac:dyDescent="0.25">
      <c r="A25" s="56"/>
      <c r="B25" s="55"/>
      <c r="C25" s="17"/>
    </row>
    <row r="26" spans="1:3" x14ac:dyDescent="0.25">
      <c r="A26" s="56"/>
      <c r="B26" s="55"/>
      <c r="C26" s="17"/>
    </row>
    <row r="27" spans="1:3" x14ac:dyDescent="0.25">
      <c r="A27" s="56"/>
      <c r="B27" s="55"/>
      <c r="C27" s="17"/>
    </row>
    <row r="28" spans="1:3" x14ac:dyDescent="0.25">
      <c r="A28" s="56"/>
      <c r="B28" s="55"/>
      <c r="C28" s="17"/>
    </row>
    <row r="29" spans="1:3" x14ac:dyDescent="0.25">
      <c r="A29" s="56"/>
      <c r="B29" s="55"/>
      <c r="C29" s="17"/>
    </row>
    <row r="30" spans="1:3" ht="15.75" thickBot="1" x14ac:dyDescent="0.3">
      <c r="A30" s="58"/>
      <c r="B30" s="59"/>
      <c r="C30" s="17"/>
    </row>
    <row r="31" spans="1:3" ht="15.75" thickTop="1" x14ac:dyDescent="0.25">
      <c r="A31" s="15">
        <f ca="1">TODAY()</f>
        <v>44221</v>
      </c>
    </row>
    <row r="32" spans="1:3" x14ac:dyDescent="0.25">
      <c r="A32" s="33" t="s">
        <v>33</v>
      </c>
    </row>
    <row r="33" spans="1:2" x14ac:dyDescent="0.25">
      <c r="A33" s="33" t="s">
        <v>16</v>
      </c>
    </row>
    <row r="36" spans="1:2" x14ac:dyDescent="0.25">
      <c r="A36" s="17"/>
      <c r="B36" s="17"/>
    </row>
  </sheetData>
  <sheetProtection algorithmName="SHA-512" hashValue="tjVJj6CA5ji4bItiUvkg+D46bInJQDgJOc/BGEK7xUHdfDW53hdoK1ulI1jv/iYjJT3ZyC9xGkrcrbZmMRRr+A==" saltValue="fXfiOZDG6r4XuOSVgYs0CQ==" spinCount="100000" sheet="1" objects="1" scenarios="1" select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310"/>
  <sheetViews>
    <sheetView zoomScaleNormal="100" workbookViewId="0">
      <selection activeCell="E9" sqref="E9"/>
    </sheetView>
  </sheetViews>
  <sheetFormatPr defaultRowHeight="15" x14ac:dyDescent="0.25"/>
  <cols>
    <col min="1" max="1" width="8.85546875" style="2"/>
    <col min="2" max="2" width="10.28515625" style="12" bestFit="1" customWidth="1"/>
    <col min="3" max="3" width="10.5703125" bestFit="1" customWidth="1"/>
    <col min="4" max="5" width="10.5703125" customWidth="1"/>
    <col min="6" max="6" width="10.7109375" bestFit="1" customWidth="1"/>
    <col min="7" max="7" width="10.140625" style="6" customWidth="1"/>
    <col min="8" max="8" width="10.140625" style="7" customWidth="1"/>
    <col min="9" max="9" width="10.140625" style="1" customWidth="1"/>
    <col min="10" max="10" width="9.140625" style="2"/>
    <col min="11" max="11" width="10.28515625" style="12" bestFit="1" customWidth="1"/>
    <col min="12" max="12" width="10.5703125" bestFit="1" customWidth="1"/>
    <col min="13" max="14" width="10.5703125" customWidth="1"/>
    <col min="15" max="15" width="10.7109375" bestFit="1" customWidth="1"/>
    <col min="16" max="16" width="10.140625" style="6" customWidth="1"/>
    <col min="17" max="17" width="10.140625" style="7" customWidth="1"/>
    <col min="18" max="18" width="10.140625" style="1" customWidth="1"/>
  </cols>
  <sheetData>
    <row r="2" spans="1:18" x14ac:dyDescent="0.25">
      <c r="F2" s="40" t="s">
        <v>19</v>
      </c>
      <c r="G2" s="41" t="s">
        <v>20</v>
      </c>
      <c r="H2" s="42"/>
      <c r="I2" s="43"/>
      <c r="O2" s="40" t="s">
        <v>19</v>
      </c>
      <c r="P2" s="41" t="s">
        <v>20</v>
      </c>
      <c r="Q2" s="42"/>
      <c r="R2" s="43"/>
    </row>
    <row r="3" spans="1:18" x14ac:dyDescent="0.25">
      <c r="F3" s="6">
        <f>'Overzicht vordering'!C18</f>
        <v>0</v>
      </c>
      <c r="G3" s="6" t="str">
        <f>'Overzicht vordering'!D18</f>
        <v xml:space="preserve"> </v>
      </c>
      <c r="O3" s="6">
        <f>'Overzicht vordering'!C28</f>
        <v>0</v>
      </c>
      <c r="P3" s="6" t="str">
        <f>'Overzicht vordering'!D28</f>
        <v xml:space="preserve"> </v>
      </c>
    </row>
    <row r="4" spans="1:18" x14ac:dyDescent="0.25">
      <c r="A4" s="8" t="s">
        <v>22</v>
      </c>
      <c r="B4" s="44"/>
      <c r="C4" s="40" t="s">
        <v>24</v>
      </c>
      <c r="D4" s="40" t="s">
        <v>25</v>
      </c>
      <c r="E4" s="40" t="s">
        <v>23</v>
      </c>
      <c r="F4" s="8" t="s">
        <v>26</v>
      </c>
      <c r="G4" s="9" t="s">
        <v>27</v>
      </c>
      <c r="H4" s="10" t="s">
        <v>18</v>
      </c>
      <c r="I4" s="11" t="s">
        <v>9</v>
      </c>
      <c r="J4" s="8" t="s">
        <v>22</v>
      </c>
      <c r="K4" s="44"/>
      <c r="L4" s="40" t="s">
        <v>24</v>
      </c>
      <c r="M4" s="40" t="s">
        <v>25</v>
      </c>
      <c r="N4" s="40" t="s">
        <v>23</v>
      </c>
      <c r="O4" s="8" t="s">
        <v>26</v>
      </c>
      <c r="P4" s="9" t="s">
        <v>27</v>
      </c>
      <c r="Q4" s="10" t="s">
        <v>18</v>
      </c>
      <c r="R4" s="11" t="s">
        <v>9</v>
      </c>
    </row>
    <row r="5" spans="1:18" x14ac:dyDescent="0.25">
      <c r="A5" s="2">
        <f>'Overzicht vordering'!B18</f>
        <v>1</v>
      </c>
      <c r="B5" s="45">
        <f>'Overzicht vordering'!F18</f>
        <v>0</v>
      </c>
      <c r="C5" s="46">
        <f>Rentepercentages!$A$5</f>
        <v>36892</v>
      </c>
      <c r="D5" s="46">
        <f>IF(C6=0,0,C6-1)</f>
        <v>37256</v>
      </c>
      <c r="E5" s="47">
        <f>Rentepercentages!$B$5</f>
        <v>0.08</v>
      </c>
      <c r="F5" s="46">
        <f>IF(C5&lt;$F$3,$F$3,C5)</f>
        <v>36892</v>
      </c>
      <c r="G5" s="6">
        <f t="shared" ref="G5:G14" si="0">IF($G$3&lt;D5,$G$3,D5)</f>
        <v>37256</v>
      </c>
      <c r="H5" s="7">
        <f>IF($B$5=0,0,IF(C5=0,0,IF($F$3=0,0,IF(G5-F5&lt;0,0,G5-F5+1))))</f>
        <v>0</v>
      </c>
      <c r="I5" s="1">
        <f>ROUND(IF(H5=0,0,$B$5*E5*H5/365),2)</f>
        <v>0</v>
      </c>
      <c r="J5" s="2">
        <f>'Overzicht vordering'!B28</f>
        <v>11</v>
      </c>
      <c r="K5" s="45">
        <f>'Overzicht vordering'!F28</f>
        <v>0</v>
      </c>
      <c r="L5" s="46">
        <f>Rentepercentages!$A$5</f>
        <v>36892</v>
      </c>
      <c r="M5" s="46">
        <f>IF(L6=0,0,L6-1)</f>
        <v>37256</v>
      </c>
      <c r="N5" s="47">
        <f>Rentepercentages!$B$5</f>
        <v>0.08</v>
      </c>
      <c r="O5" s="46">
        <f>IF(L5&lt;$O$3,$O$3,L5)</f>
        <v>36892</v>
      </c>
      <c r="P5" s="6">
        <f>IF($P$3&lt;M5,$P$3,M5)</f>
        <v>37256</v>
      </c>
      <c r="Q5" s="7">
        <f>IF($K$5=0,0,IF(L5=0,0,IF(L5=0,0,IF($O$3=0,0,IF(P5-O5&lt;0,0,P5-O5+1)))))</f>
        <v>0</v>
      </c>
      <c r="R5" s="1">
        <f>ROUND(IF(Q5=0,0,$K$5*N5*Q5/365),2)</f>
        <v>0</v>
      </c>
    </row>
    <row r="6" spans="1:18" x14ac:dyDescent="0.25">
      <c r="B6" s="45"/>
      <c r="C6" s="46">
        <f>Rentepercentages!$A$6</f>
        <v>37257</v>
      </c>
      <c r="D6" s="46">
        <f t="shared" ref="D6:D14" si="1">IF(C7=0,0,C7-1)</f>
        <v>37833</v>
      </c>
      <c r="E6" s="47">
        <f>Rentepercentages!$B$6</f>
        <v>7.0000000000000007E-2</v>
      </c>
      <c r="F6" s="46">
        <f t="shared" ref="F6:F30" si="2">IF(C6&lt;$F$3,$F$3,C6)</f>
        <v>37257</v>
      </c>
      <c r="G6" s="6">
        <f t="shared" si="0"/>
        <v>37833</v>
      </c>
      <c r="H6" s="7">
        <f t="shared" ref="H6:H30" si="3">IF($B$5=0,0,IF(C6=0,0,IF($F$3=0,0,IF(G6-F6&lt;0,0,G6-F6+1))))</f>
        <v>0</v>
      </c>
      <c r="I6" s="1">
        <f t="shared" ref="I6:I30" si="4">ROUND(IF(H6=0,0,$B$5*E6*H6/365),2)</f>
        <v>0</v>
      </c>
      <c r="K6" s="45"/>
      <c r="L6" s="46">
        <f>Rentepercentages!$A$6</f>
        <v>37257</v>
      </c>
      <c r="M6" s="46">
        <f t="shared" ref="M6:M14" si="5">IF(L7=0,0,L7-1)</f>
        <v>37833</v>
      </c>
      <c r="N6" s="47">
        <f>Rentepercentages!$B$6</f>
        <v>7.0000000000000007E-2</v>
      </c>
      <c r="O6" s="46">
        <f t="shared" ref="O6:O30" si="6">IF(L6&lt;$O$3,$O$3,L6)</f>
        <v>37257</v>
      </c>
      <c r="P6" s="6">
        <f t="shared" ref="P6:P30" si="7">IF($P$3&lt;M6,$P$3,M6)</f>
        <v>37833</v>
      </c>
      <c r="Q6" s="7">
        <f t="shared" ref="Q6:Q30" si="8">IF($K$5=0,0,IF(L6=0,0,IF(L6=0,0,IF($O$3=0,0,IF(P6-O6&lt;0,0,P6-O6+1)))))</f>
        <v>0</v>
      </c>
      <c r="R6" s="1">
        <f t="shared" ref="R6:R30" si="9">ROUND(IF(Q6=0,0,$K$5*N6*Q6/365),2)</f>
        <v>0</v>
      </c>
    </row>
    <row r="7" spans="1:18" x14ac:dyDescent="0.25">
      <c r="B7" s="45"/>
      <c r="C7" s="46">
        <f>Rentepercentages!$A$7</f>
        <v>37834</v>
      </c>
      <c r="D7" s="46">
        <f t="shared" si="1"/>
        <v>38017</v>
      </c>
      <c r="E7" s="47">
        <f>Rentepercentages!$B$7</f>
        <v>0.05</v>
      </c>
      <c r="F7" s="46">
        <f t="shared" si="2"/>
        <v>37834</v>
      </c>
      <c r="G7" s="6">
        <f t="shared" si="0"/>
        <v>38017</v>
      </c>
      <c r="H7" s="7">
        <f t="shared" si="3"/>
        <v>0</v>
      </c>
      <c r="I7" s="1">
        <f t="shared" si="4"/>
        <v>0</v>
      </c>
      <c r="K7" s="45"/>
      <c r="L7" s="46">
        <f>Rentepercentages!$A$7</f>
        <v>37834</v>
      </c>
      <c r="M7" s="46">
        <f t="shared" si="5"/>
        <v>38017</v>
      </c>
      <c r="N7" s="47">
        <f>Rentepercentages!$B$7</f>
        <v>0.05</v>
      </c>
      <c r="O7" s="46">
        <f t="shared" si="6"/>
        <v>37834</v>
      </c>
      <c r="P7" s="6">
        <f t="shared" si="7"/>
        <v>38017</v>
      </c>
      <c r="Q7" s="7">
        <f t="shared" si="8"/>
        <v>0</v>
      </c>
      <c r="R7" s="1">
        <f t="shared" si="9"/>
        <v>0</v>
      </c>
    </row>
    <row r="8" spans="1:18" x14ac:dyDescent="0.25">
      <c r="B8" s="45"/>
      <c r="C8" s="46">
        <f>Rentepercentages!$A$8</f>
        <v>38018</v>
      </c>
      <c r="D8" s="46">
        <f t="shared" si="1"/>
        <v>39082</v>
      </c>
      <c r="E8" s="47">
        <f>Rentepercentages!$B$8</f>
        <v>0.04</v>
      </c>
      <c r="F8" s="46">
        <f t="shared" si="2"/>
        <v>38018</v>
      </c>
      <c r="G8" s="6">
        <f t="shared" si="0"/>
        <v>39082</v>
      </c>
      <c r="H8" s="7">
        <f t="shared" si="3"/>
        <v>0</v>
      </c>
      <c r="I8" s="1">
        <f t="shared" si="4"/>
        <v>0</v>
      </c>
      <c r="K8" s="45"/>
      <c r="L8" s="46">
        <f>Rentepercentages!$A$8</f>
        <v>38018</v>
      </c>
      <c r="M8" s="46">
        <f t="shared" si="5"/>
        <v>39082</v>
      </c>
      <c r="N8" s="47">
        <f>Rentepercentages!$B$8</f>
        <v>0.04</v>
      </c>
      <c r="O8" s="46">
        <f t="shared" si="6"/>
        <v>38018</v>
      </c>
      <c r="P8" s="6">
        <f t="shared" si="7"/>
        <v>39082</v>
      </c>
      <c r="Q8" s="7">
        <f t="shared" si="8"/>
        <v>0</v>
      </c>
      <c r="R8" s="1">
        <f t="shared" si="9"/>
        <v>0</v>
      </c>
    </row>
    <row r="9" spans="1:18" x14ac:dyDescent="0.25">
      <c r="C9" s="46">
        <f>Rentepercentages!$A$9</f>
        <v>39083</v>
      </c>
      <c r="D9" s="46">
        <f t="shared" si="1"/>
        <v>39994</v>
      </c>
      <c r="E9" s="47">
        <f>Rentepercentages!$B$9</f>
        <v>0.06</v>
      </c>
      <c r="F9" s="46">
        <f t="shared" si="2"/>
        <v>39083</v>
      </c>
      <c r="G9" s="6">
        <f t="shared" si="0"/>
        <v>39994</v>
      </c>
      <c r="H9" s="7">
        <f t="shared" si="3"/>
        <v>0</v>
      </c>
      <c r="I9" s="1">
        <f t="shared" si="4"/>
        <v>0</v>
      </c>
      <c r="L9" s="46">
        <f>Rentepercentages!$A$9</f>
        <v>39083</v>
      </c>
      <c r="M9" s="46">
        <f t="shared" si="5"/>
        <v>39994</v>
      </c>
      <c r="N9" s="47">
        <f>Rentepercentages!$B$9</f>
        <v>0.06</v>
      </c>
      <c r="O9" s="46">
        <f t="shared" si="6"/>
        <v>39083</v>
      </c>
      <c r="P9" s="6">
        <f t="shared" si="7"/>
        <v>39994</v>
      </c>
      <c r="Q9" s="7">
        <f t="shared" si="8"/>
        <v>0</v>
      </c>
      <c r="R9" s="1">
        <f t="shared" si="9"/>
        <v>0</v>
      </c>
    </row>
    <row r="10" spans="1:18" x14ac:dyDescent="0.25">
      <c r="C10" s="46">
        <f>Rentepercentages!$A$10</f>
        <v>39995</v>
      </c>
      <c r="D10" s="46">
        <f t="shared" si="1"/>
        <v>40178</v>
      </c>
      <c r="E10" s="47">
        <f>Rentepercentages!$B$10</f>
        <v>0.04</v>
      </c>
      <c r="F10" s="46">
        <f t="shared" si="2"/>
        <v>39995</v>
      </c>
      <c r="G10" s="6">
        <f t="shared" si="0"/>
        <v>40178</v>
      </c>
      <c r="H10" s="7">
        <f t="shared" si="3"/>
        <v>0</v>
      </c>
      <c r="I10" s="1">
        <f t="shared" si="4"/>
        <v>0</v>
      </c>
      <c r="L10" s="46">
        <f>Rentepercentages!$A$10</f>
        <v>39995</v>
      </c>
      <c r="M10" s="46">
        <f t="shared" si="5"/>
        <v>40178</v>
      </c>
      <c r="N10" s="47">
        <f>Rentepercentages!$B$10</f>
        <v>0.04</v>
      </c>
      <c r="O10" s="46">
        <f t="shared" si="6"/>
        <v>39995</v>
      </c>
      <c r="P10" s="6">
        <f t="shared" si="7"/>
        <v>40178</v>
      </c>
      <c r="Q10" s="7">
        <f t="shared" si="8"/>
        <v>0</v>
      </c>
      <c r="R10" s="1">
        <f t="shared" si="9"/>
        <v>0</v>
      </c>
    </row>
    <row r="11" spans="1:18" x14ac:dyDescent="0.25">
      <c r="C11" s="46">
        <f>Rentepercentages!$A$11</f>
        <v>40179</v>
      </c>
      <c r="D11" s="46">
        <f t="shared" si="1"/>
        <v>40724</v>
      </c>
      <c r="E11" s="47">
        <f>Rentepercentages!$B$11</f>
        <v>0.03</v>
      </c>
      <c r="F11" s="46">
        <f t="shared" si="2"/>
        <v>40179</v>
      </c>
      <c r="G11" s="6">
        <f t="shared" si="0"/>
        <v>40724</v>
      </c>
      <c r="H11" s="7">
        <f t="shared" si="3"/>
        <v>0</v>
      </c>
      <c r="I11" s="1">
        <f t="shared" si="4"/>
        <v>0</v>
      </c>
      <c r="L11" s="46">
        <f>Rentepercentages!$A$11</f>
        <v>40179</v>
      </c>
      <c r="M11" s="46">
        <f t="shared" si="5"/>
        <v>40724</v>
      </c>
      <c r="N11" s="47">
        <f>Rentepercentages!$B$11</f>
        <v>0.03</v>
      </c>
      <c r="O11" s="46">
        <f t="shared" si="6"/>
        <v>40179</v>
      </c>
      <c r="P11" s="6">
        <f t="shared" si="7"/>
        <v>40724</v>
      </c>
      <c r="Q11" s="7">
        <f t="shared" si="8"/>
        <v>0</v>
      </c>
      <c r="R11" s="1">
        <f t="shared" si="9"/>
        <v>0</v>
      </c>
    </row>
    <row r="12" spans="1:18" x14ac:dyDescent="0.25">
      <c r="C12" s="46">
        <f>Rentepercentages!$A$12</f>
        <v>40725</v>
      </c>
      <c r="D12" s="46">
        <f t="shared" si="1"/>
        <v>41090</v>
      </c>
      <c r="E12" s="47">
        <f>Rentepercentages!$B$12</f>
        <v>0.04</v>
      </c>
      <c r="F12" s="46">
        <f t="shared" si="2"/>
        <v>40725</v>
      </c>
      <c r="G12" s="6">
        <f t="shared" si="0"/>
        <v>41090</v>
      </c>
      <c r="H12" s="7">
        <f t="shared" si="3"/>
        <v>0</v>
      </c>
      <c r="I12" s="1">
        <f t="shared" si="4"/>
        <v>0</v>
      </c>
      <c r="L12" s="46">
        <f>Rentepercentages!$A$12</f>
        <v>40725</v>
      </c>
      <c r="M12" s="46">
        <f t="shared" si="5"/>
        <v>41090</v>
      </c>
      <c r="N12" s="47">
        <f>Rentepercentages!$B$12</f>
        <v>0.04</v>
      </c>
      <c r="O12" s="46">
        <f t="shared" si="6"/>
        <v>40725</v>
      </c>
      <c r="P12" s="6">
        <f t="shared" si="7"/>
        <v>41090</v>
      </c>
      <c r="Q12" s="7">
        <f t="shared" si="8"/>
        <v>0</v>
      </c>
      <c r="R12" s="1">
        <f t="shared" si="9"/>
        <v>0</v>
      </c>
    </row>
    <row r="13" spans="1:18" x14ac:dyDescent="0.25">
      <c r="C13" s="46">
        <f>Rentepercentages!$A$13</f>
        <v>41091</v>
      </c>
      <c r="D13" s="46">
        <f t="shared" si="1"/>
        <v>41639</v>
      </c>
      <c r="E13" s="47">
        <f>Rentepercentages!$B$13</f>
        <v>0.03</v>
      </c>
      <c r="F13" s="46">
        <f t="shared" si="2"/>
        <v>41091</v>
      </c>
      <c r="G13" s="6">
        <f t="shared" si="0"/>
        <v>41639</v>
      </c>
      <c r="H13" s="7">
        <f t="shared" si="3"/>
        <v>0</v>
      </c>
      <c r="I13" s="1">
        <f t="shared" si="4"/>
        <v>0</v>
      </c>
      <c r="L13" s="46">
        <f>Rentepercentages!$A$13</f>
        <v>41091</v>
      </c>
      <c r="M13" s="46">
        <f t="shared" si="5"/>
        <v>41639</v>
      </c>
      <c r="N13" s="47">
        <f>Rentepercentages!$B$13</f>
        <v>0.03</v>
      </c>
      <c r="O13" s="46">
        <f t="shared" si="6"/>
        <v>41091</v>
      </c>
      <c r="P13" s="6">
        <f t="shared" si="7"/>
        <v>41639</v>
      </c>
      <c r="Q13" s="7">
        <f t="shared" si="8"/>
        <v>0</v>
      </c>
      <c r="R13" s="1">
        <f t="shared" si="9"/>
        <v>0</v>
      </c>
    </row>
    <row r="14" spans="1:18" x14ac:dyDescent="0.25">
      <c r="C14" s="46">
        <f>Rentepercentages!$A$14</f>
        <v>41640</v>
      </c>
      <c r="D14" s="46">
        <f t="shared" si="1"/>
        <v>42004</v>
      </c>
      <c r="E14" s="47">
        <f>Rentepercentages!$B$14</f>
        <v>0.03</v>
      </c>
      <c r="F14" s="46">
        <f t="shared" si="2"/>
        <v>41640</v>
      </c>
      <c r="G14" s="6">
        <f t="shared" si="0"/>
        <v>42004</v>
      </c>
      <c r="H14" s="7">
        <f t="shared" si="3"/>
        <v>0</v>
      </c>
      <c r="I14" s="1">
        <f t="shared" si="4"/>
        <v>0</v>
      </c>
      <c r="L14" s="46">
        <f>Rentepercentages!$A$14</f>
        <v>41640</v>
      </c>
      <c r="M14" s="46">
        <f t="shared" si="5"/>
        <v>42004</v>
      </c>
      <c r="N14" s="47">
        <f>Rentepercentages!$B$14</f>
        <v>0.03</v>
      </c>
      <c r="O14" s="46">
        <f t="shared" si="6"/>
        <v>41640</v>
      </c>
      <c r="P14" s="6">
        <f t="shared" si="7"/>
        <v>42004</v>
      </c>
      <c r="Q14" s="7">
        <f t="shared" si="8"/>
        <v>0</v>
      </c>
      <c r="R14" s="1">
        <f t="shared" si="9"/>
        <v>0</v>
      </c>
    </row>
    <row r="15" spans="1:18" x14ac:dyDescent="0.25">
      <c r="C15" s="46">
        <f>Rentepercentages!$A$15</f>
        <v>42005</v>
      </c>
      <c r="D15" s="46">
        <f ca="1">IF(C16=0,Rentepercentages!$A$31,C16-1)</f>
        <v>44221</v>
      </c>
      <c r="E15" s="47">
        <f>Rentepercentages!$B$15</f>
        <v>0.02</v>
      </c>
      <c r="F15" s="46">
        <f t="shared" si="2"/>
        <v>42005</v>
      </c>
      <c r="G15" s="6">
        <f ca="1">IF($G$3&lt;D15,$G$3,D15)</f>
        <v>44221</v>
      </c>
      <c r="H15" s="7">
        <f t="shared" si="3"/>
        <v>0</v>
      </c>
      <c r="I15" s="1">
        <f t="shared" si="4"/>
        <v>0</v>
      </c>
      <c r="L15" s="46">
        <f>Rentepercentages!$A$15</f>
        <v>42005</v>
      </c>
      <c r="M15" s="46">
        <f ca="1">IF(L16=0,Rentepercentages!$A$31,L16-1)</f>
        <v>44221</v>
      </c>
      <c r="N15" s="47">
        <f>Rentepercentages!$B$15</f>
        <v>0.02</v>
      </c>
      <c r="O15" s="46">
        <f t="shared" si="6"/>
        <v>42005</v>
      </c>
      <c r="P15" s="6">
        <f t="shared" ca="1" si="7"/>
        <v>44221</v>
      </c>
      <c r="Q15" s="7">
        <f t="shared" si="8"/>
        <v>0</v>
      </c>
      <c r="R15" s="1">
        <f t="shared" si="9"/>
        <v>0</v>
      </c>
    </row>
    <row r="16" spans="1:18" x14ac:dyDescent="0.25">
      <c r="C16" s="46">
        <f>Rentepercentages!$A$16</f>
        <v>0</v>
      </c>
      <c r="D16" s="46">
        <f ca="1">IF(C17=0,Rentepercentages!$A$31,C17-1)</f>
        <v>44221</v>
      </c>
      <c r="E16" s="47">
        <f>Rentepercentages!$B$16</f>
        <v>0</v>
      </c>
      <c r="F16" s="46">
        <f t="shared" si="2"/>
        <v>0</v>
      </c>
      <c r="G16" s="6">
        <f t="shared" ref="G16:G30" ca="1" si="10">IF($G$3&lt;D16,$G$3,D16)</f>
        <v>44221</v>
      </c>
      <c r="H16" s="7">
        <f t="shared" si="3"/>
        <v>0</v>
      </c>
      <c r="I16" s="1">
        <f t="shared" si="4"/>
        <v>0</v>
      </c>
      <c r="L16" s="46">
        <f>Rentepercentages!$A$16</f>
        <v>0</v>
      </c>
      <c r="M16" s="46">
        <f ca="1">IF(L17=0,Rentepercentages!$A$31,L17-1)</f>
        <v>44221</v>
      </c>
      <c r="N16" s="47">
        <f>Rentepercentages!$B$16</f>
        <v>0</v>
      </c>
      <c r="O16" s="46">
        <f t="shared" si="6"/>
        <v>0</v>
      </c>
      <c r="P16" s="6">
        <f t="shared" ca="1" si="7"/>
        <v>44221</v>
      </c>
      <c r="Q16" s="7">
        <f t="shared" si="8"/>
        <v>0</v>
      </c>
      <c r="R16" s="1">
        <f t="shared" si="9"/>
        <v>0</v>
      </c>
    </row>
    <row r="17" spans="3:18" x14ac:dyDescent="0.25">
      <c r="C17" s="46">
        <f>Rentepercentages!$A$17</f>
        <v>0</v>
      </c>
      <c r="D17" s="46">
        <f ca="1">IF(C18=0,Rentepercentages!$A$31,C18-1)</f>
        <v>44221</v>
      </c>
      <c r="E17" s="47">
        <f>Rentepercentages!$B$17</f>
        <v>0</v>
      </c>
      <c r="F17" s="46">
        <f t="shared" si="2"/>
        <v>0</v>
      </c>
      <c r="G17" s="6">
        <f t="shared" ca="1" si="10"/>
        <v>44221</v>
      </c>
      <c r="H17" s="7">
        <f t="shared" si="3"/>
        <v>0</v>
      </c>
      <c r="I17" s="1">
        <f t="shared" si="4"/>
        <v>0</v>
      </c>
      <c r="L17" s="46">
        <f>Rentepercentages!$A$17</f>
        <v>0</v>
      </c>
      <c r="M17" s="46">
        <f ca="1">IF(L18=0,Rentepercentages!$A$31,L18-1)</f>
        <v>44221</v>
      </c>
      <c r="N17" s="47">
        <f>Rentepercentages!$B$17</f>
        <v>0</v>
      </c>
      <c r="O17" s="46">
        <f t="shared" si="6"/>
        <v>0</v>
      </c>
      <c r="P17" s="6">
        <f t="shared" ca="1" si="7"/>
        <v>44221</v>
      </c>
      <c r="Q17" s="7">
        <f t="shared" si="8"/>
        <v>0</v>
      </c>
      <c r="R17" s="1">
        <f t="shared" si="9"/>
        <v>0</v>
      </c>
    </row>
    <row r="18" spans="3:18" x14ac:dyDescent="0.25">
      <c r="C18" s="46">
        <f>Rentepercentages!$A$18</f>
        <v>0</v>
      </c>
      <c r="D18" s="46">
        <f ca="1">IF(C19=0,Rentepercentages!$A$31,C19-1)</f>
        <v>44221</v>
      </c>
      <c r="E18" s="47">
        <f>Rentepercentages!$B$18</f>
        <v>0</v>
      </c>
      <c r="F18" s="46">
        <f t="shared" si="2"/>
        <v>0</v>
      </c>
      <c r="G18" s="6">
        <f t="shared" ca="1" si="10"/>
        <v>44221</v>
      </c>
      <c r="H18" s="7">
        <f t="shared" si="3"/>
        <v>0</v>
      </c>
      <c r="I18" s="1">
        <f t="shared" si="4"/>
        <v>0</v>
      </c>
      <c r="L18" s="46">
        <f>Rentepercentages!$A$18</f>
        <v>0</v>
      </c>
      <c r="M18" s="46">
        <f ca="1">IF(L19=0,Rentepercentages!$A$31,L19-1)</f>
        <v>44221</v>
      </c>
      <c r="N18" s="47">
        <f>Rentepercentages!$B$18</f>
        <v>0</v>
      </c>
      <c r="O18" s="46">
        <f t="shared" si="6"/>
        <v>0</v>
      </c>
      <c r="P18" s="6">
        <f t="shared" ca="1" si="7"/>
        <v>44221</v>
      </c>
      <c r="Q18" s="7">
        <f t="shared" si="8"/>
        <v>0</v>
      </c>
      <c r="R18" s="1">
        <f t="shared" si="9"/>
        <v>0</v>
      </c>
    </row>
    <row r="19" spans="3:18" x14ac:dyDescent="0.25">
      <c r="C19" s="46">
        <f>Rentepercentages!$A$19</f>
        <v>0</v>
      </c>
      <c r="D19" s="46">
        <f ca="1">IF(C20=0,Rentepercentages!$A$31,C20-1)</f>
        <v>44221</v>
      </c>
      <c r="E19" s="47">
        <f>Rentepercentages!$B$19</f>
        <v>0</v>
      </c>
      <c r="F19" s="46">
        <f t="shared" si="2"/>
        <v>0</v>
      </c>
      <c r="G19" s="6">
        <f t="shared" ca="1" si="10"/>
        <v>44221</v>
      </c>
      <c r="H19" s="7">
        <f t="shared" si="3"/>
        <v>0</v>
      </c>
      <c r="I19" s="1">
        <f t="shared" si="4"/>
        <v>0</v>
      </c>
      <c r="L19" s="46">
        <f>Rentepercentages!$A$19</f>
        <v>0</v>
      </c>
      <c r="M19" s="46">
        <f ca="1">IF(L20=0,Rentepercentages!$A$31,L20-1)</f>
        <v>44221</v>
      </c>
      <c r="N19" s="47">
        <f>Rentepercentages!$B$19</f>
        <v>0</v>
      </c>
      <c r="O19" s="46">
        <f t="shared" si="6"/>
        <v>0</v>
      </c>
      <c r="P19" s="6">
        <f t="shared" ca="1" si="7"/>
        <v>44221</v>
      </c>
      <c r="Q19" s="7">
        <f t="shared" si="8"/>
        <v>0</v>
      </c>
      <c r="R19" s="1">
        <f t="shared" si="9"/>
        <v>0</v>
      </c>
    </row>
    <row r="20" spans="3:18" x14ac:dyDescent="0.25">
      <c r="C20" s="46">
        <f>Rentepercentages!$A$20</f>
        <v>0</v>
      </c>
      <c r="D20" s="46">
        <f ca="1">IF(C21=0,Rentepercentages!$A$31,C21-1)</f>
        <v>44221</v>
      </c>
      <c r="E20" s="47">
        <f>Rentepercentages!$B$20</f>
        <v>0</v>
      </c>
      <c r="F20" s="46">
        <f t="shared" si="2"/>
        <v>0</v>
      </c>
      <c r="G20" s="6">
        <f t="shared" ca="1" si="10"/>
        <v>44221</v>
      </c>
      <c r="H20" s="7">
        <f t="shared" si="3"/>
        <v>0</v>
      </c>
      <c r="I20" s="1">
        <f t="shared" si="4"/>
        <v>0</v>
      </c>
      <c r="L20" s="46">
        <f>Rentepercentages!$A$20</f>
        <v>0</v>
      </c>
      <c r="M20" s="46">
        <f ca="1">IF(L21=0,Rentepercentages!$A$31,L21-1)</f>
        <v>44221</v>
      </c>
      <c r="N20" s="47">
        <f>Rentepercentages!$B$20</f>
        <v>0</v>
      </c>
      <c r="O20" s="46">
        <f t="shared" si="6"/>
        <v>0</v>
      </c>
      <c r="P20" s="6">
        <f t="shared" ca="1" si="7"/>
        <v>44221</v>
      </c>
      <c r="Q20" s="7">
        <f t="shared" si="8"/>
        <v>0</v>
      </c>
      <c r="R20" s="1">
        <f t="shared" si="9"/>
        <v>0</v>
      </c>
    </row>
    <row r="21" spans="3:18" x14ac:dyDescent="0.25">
      <c r="C21" s="46">
        <f>Rentepercentages!$A$21</f>
        <v>0</v>
      </c>
      <c r="D21" s="46">
        <f ca="1">IF(C22=0,Rentepercentages!$A$31,C22-1)</f>
        <v>44221</v>
      </c>
      <c r="E21" s="47">
        <f>Rentepercentages!$B$21</f>
        <v>0</v>
      </c>
      <c r="F21" s="46">
        <f t="shared" si="2"/>
        <v>0</v>
      </c>
      <c r="G21" s="6">
        <f t="shared" ca="1" si="10"/>
        <v>44221</v>
      </c>
      <c r="H21" s="7">
        <f t="shared" si="3"/>
        <v>0</v>
      </c>
      <c r="I21" s="1">
        <f t="shared" si="4"/>
        <v>0</v>
      </c>
      <c r="L21" s="46">
        <f>Rentepercentages!$A$21</f>
        <v>0</v>
      </c>
      <c r="M21" s="46">
        <f ca="1">IF(L22=0,Rentepercentages!$A$31,L22-1)</f>
        <v>44221</v>
      </c>
      <c r="N21" s="47">
        <f>Rentepercentages!$B$21</f>
        <v>0</v>
      </c>
      <c r="O21" s="46">
        <f t="shared" si="6"/>
        <v>0</v>
      </c>
      <c r="P21" s="6">
        <f t="shared" ca="1" si="7"/>
        <v>44221</v>
      </c>
      <c r="Q21" s="7">
        <f t="shared" si="8"/>
        <v>0</v>
      </c>
      <c r="R21" s="1">
        <f t="shared" si="9"/>
        <v>0</v>
      </c>
    </row>
    <row r="22" spans="3:18" x14ac:dyDescent="0.25">
      <c r="C22" s="46">
        <f>Rentepercentages!$A$22</f>
        <v>0</v>
      </c>
      <c r="D22" s="46">
        <f ca="1">IF(C23=0,Rentepercentages!$A$31,C23-1)</f>
        <v>44221</v>
      </c>
      <c r="E22" s="47">
        <f>Rentepercentages!$B$22</f>
        <v>0</v>
      </c>
      <c r="F22" s="46">
        <f t="shared" si="2"/>
        <v>0</v>
      </c>
      <c r="G22" s="6">
        <f t="shared" ca="1" si="10"/>
        <v>44221</v>
      </c>
      <c r="H22" s="7">
        <f t="shared" si="3"/>
        <v>0</v>
      </c>
      <c r="I22" s="1">
        <f t="shared" si="4"/>
        <v>0</v>
      </c>
      <c r="L22" s="46">
        <f>Rentepercentages!$A$22</f>
        <v>0</v>
      </c>
      <c r="M22" s="46">
        <f ca="1">IF(L23=0,Rentepercentages!$A$31,L23-1)</f>
        <v>44221</v>
      </c>
      <c r="N22" s="47">
        <f>Rentepercentages!$B$22</f>
        <v>0</v>
      </c>
      <c r="O22" s="46">
        <f t="shared" si="6"/>
        <v>0</v>
      </c>
      <c r="P22" s="6">
        <f t="shared" ca="1" si="7"/>
        <v>44221</v>
      </c>
      <c r="Q22" s="7">
        <f t="shared" si="8"/>
        <v>0</v>
      </c>
      <c r="R22" s="1">
        <f t="shared" si="9"/>
        <v>0</v>
      </c>
    </row>
    <row r="23" spans="3:18" x14ac:dyDescent="0.25">
      <c r="C23" s="46">
        <f>Rentepercentages!$A$23</f>
        <v>0</v>
      </c>
      <c r="D23" s="46">
        <f ca="1">IF(C24=0,Rentepercentages!$A$31,C24-1)</f>
        <v>44221</v>
      </c>
      <c r="E23" s="47">
        <f>Rentepercentages!$B$23</f>
        <v>0</v>
      </c>
      <c r="F23" s="46">
        <f t="shared" si="2"/>
        <v>0</v>
      </c>
      <c r="G23" s="6">
        <f t="shared" ca="1" si="10"/>
        <v>44221</v>
      </c>
      <c r="H23" s="7">
        <f t="shared" si="3"/>
        <v>0</v>
      </c>
      <c r="I23" s="1">
        <f t="shared" si="4"/>
        <v>0</v>
      </c>
      <c r="L23" s="46">
        <f>Rentepercentages!$A$23</f>
        <v>0</v>
      </c>
      <c r="M23" s="46">
        <f ca="1">IF(L24=0,Rentepercentages!$A$31,L24-1)</f>
        <v>44221</v>
      </c>
      <c r="N23" s="47">
        <f>Rentepercentages!$B$23</f>
        <v>0</v>
      </c>
      <c r="O23" s="46">
        <f t="shared" si="6"/>
        <v>0</v>
      </c>
      <c r="P23" s="6">
        <f t="shared" ca="1" si="7"/>
        <v>44221</v>
      </c>
      <c r="Q23" s="7">
        <f t="shared" si="8"/>
        <v>0</v>
      </c>
      <c r="R23" s="1">
        <f t="shared" si="9"/>
        <v>0</v>
      </c>
    </row>
    <row r="24" spans="3:18" x14ac:dyDescent="0.25">
      <c r="C24" s="46">
        <f>Rentepercentages!$A$24</f>
        <v>0</v>
      </c>
      <c r="D24" s="46">
        <f ca="1">IF(C25=0,Rentepercentages!$A$31,C25-1)</f>
        <v>44221</v>
      </c>
      <c r="E24" s="47">
        <f>Rentepercentages!$B$24</f>
        <v>0</v>
      </c>
      <c r="F24" s="46">
        <f t="shared" si="2"/>
        <v>0</v>
      </c>
      <c r="G24" s="6">
        <f t="shared" ca="1" si="10"/>
        <v>44221</v>
      </c>
      <c r="H24" s="7">
        <f t="shared" si="3"/>
        <v>0</v>
      </c>
      <c r="I24" s="1">
        <f t="shared" si="4"/>
        <v>0</v>
      </c>
      <c r="L24" s="46">
        <f>Rentepercentages!$A$24</f>
        <v>0</v>
      </c>
      <c r="M24" s="46">
        <f ca="1">IF(L25=0,Rentepercentages!$A$31,L25-1)</f>
        <v>44221</v>
      </c>
      <c r="N24" s="47">
        <f>Rentepercentages!$B$24</f>
        <v>0</v>
      </c>
      <c r="O24" s="46">
        <f t="shared" si="6"/>
        <v>0</v>
      </c>
      <c r="P24" s="6">
        <f t="shared" ca="1" si="7"/>
        <v>44221</v>
      </c>
      <c r="Q24" s="7">
        <f t="shared" si="8"/>
        <v>0</v>
      </c>
      <c r="R24" s="1">
        <f t="shared" si="9"/>
        <v>0</v>
      </c>
    </row>
    <row r="25" spans="3:18" x14ac:dyDescent="0.25">
      <c r="C25" s="46">
        <f>Rentepercentages!$A$25</f>
        <v>0</v>
      </c>
      <c r="D25" s="46">
        <f ca="1">IF(C26=0,Rentepercentages!$A$31,C26-1)</f>
        <v>44221</v>
      </c>
      <c r="E25" s="47">
        <f>Rentepercentages!$B$25</f>
        <v>0</v>
      </c>
      <c r="F25" s="46">
        <f t="shared" si="2"/>
        <v>0</v>
      </c>
      <c r="G25" s="6">
        <f t="shared" ca="1" si="10"/>
        <v>44221</v>
      </c>
      <c r="H25" s="7">
        <f t="shared" si="3"/>
        <v>0</v>
      </c>
      <c r="I25" s="1">
        <f t="shared" si="4"/>
        <v>0</v>
      </c>
      <c r="L25" s="46">
        <f>Rentepercentages!$A$25</f>
        <v>0</v>
      </c>
      <c r="M25" s="46">
        <f ca="1">IF(L26=0,Rentepercentages!$A$31,L26-1)</f>
        <v>44221</v>
      </c>
      <c r="N25" s="47">
        <f>Rentepercentages!$B$25</f>
        <v>0</v>
      </c>
      <c r="O25" s="46">
        <f t="shared" si="6"/>
        <v>0</v>
      </c>
      <c r="P25" s="6">
        <f t="shared" ca="1" si="7"/>
        <v>44221</v>
      </c>
      <c r="Q25" s="7">
        <f t="shared" si="8"/>
        <v>0</v>
      </c>
      <c r="R25" s="1">
        <f t="shared" si="9"/>
        <v>0</v>
      </c>
    </row>
    <row r="26" spans="3:18" x14ac:dyDescent="0.25">
      <c r="C26" s="46">
        <f>Rentepercentages!$A$26</f>
        <v>0</v>
      </c>
      <c r="D26" s="46">
        <f ca="1">IF(C27=0,Rentepercentages!$A$31,C27-1)</f>
        <v>44221</v>
      </c>
      <c r="E26" s="47">
        <f>Rentepercentages!$B$26</f>
        <v>0</v>
      </c>
      <c r="F26" s="46">
        <f t="shared" si="2"/>
        <v>0</v>
      </c>
      <c r="G26" s="6">
        <f t="shared" ca="1" si="10"/>
        <v>44221</v>
      </c>
      <c r="H26" s="7">
        <f t="shared" si="3"/>
        <v>0</v>
      </c>
      <c r="I26" s="1">
        <f t="shared" si="4"/>
        <v>0</v>
      </c>
      <c r="L26" s="46">
        <f>Rentepercentages!$A$26</f>
        <v>0</v>
      </c>
      <c r="M26" s="46">
        <f ca="1">IF(L27=0,Rentepercentages!$A$31,L27-1)</f>
        <v>44221</v>
      </c>
      <c r="N26" s="47">
        <f>Rentepercentages!$B$26</f>
        <v>0</v>
      </c>
      <c r="O26" s="46">
        <f t="shared" si="6"/>
        <v>0</v>
      </c>
      <c r="P26" s="6">
        <f t="shared" ca="1" si="7"/>
        <v>44221</v>
      </c>
      <c r="Q26" s="7">
        <f t="shared" si="8"/>
        <v>0</v>
      </c>
      <c r="R26" s="1">
        <f t="shared" si="9"/>
        <v>0</v>
      </c>
    </row>
    <row r="27" spans="3:18" x14ac:dyDescent="0.25">
      <c r="C27" s="46">
        <f>Rentepercentages!$A$27</f>
        <v>0</v>
      </c>
      <c r="D27" s="46">
        <f ca="1">IF(C28=0,Rentepercentages!$A$31,C28-1)</f>
        <v>44221</v>
      </c>
      <c r="E27" s="47">
        <f>Rentepercentages!$B$27</f>
        <v>0</v>
      </c>
      <c r="F27" s="46">
        <f t="shared" si="2"/>
        <v>0</v>
      </c>
      <c r="G27" s="6">
        <f t="shared" ca="1" si="10"/>
        <v>44221</v>
      </c>
      <c r="H27" s="7">
        <f t="shared" si="3"/>
        <v>0</v>
      </c>
      <c r="I27" s="1">
        <f t="shared" si="4"/>
        <v>0</v>
      </c>
      <c r="L27" s="46">
        <f>Rentepercentages!$A$27</f>
        <v>0</v>
      </c>
      <c r="M27" s="46">
        <f ca="1">IF(L28=0,Rentepercentages!$A$31,L28-1)</f>
        <v>44221</v>
      </c>
      <c r="N27" s="47">
        <f>Rentepercentages!$B$27</f>
        <v>0</v>
      </c>
      <c r="O27" s="46">
        <f t="shared" si="6"/>
        <v>0</v>
      </c>
      <c r="P27" s="6">
        <f t="shared" ca="1" si="7"/>
        <v>44221</v>
      </c>
      <c r="Q27" s="7">
        <f t="shared" si="8"/>
        <v>0</v>
      </c>
      <c r="R27" s="1">
        <f t="shared" si="9"/>
        <v>0</v>
      </c>
    </row>
    <row r="28" spans="3:18" x14ac:dyDescent="0.25">
      <c r="C28" s="46">
        <f>Rentepercentages!$A$28</f>
        <v>0</v>
      </c>
      <c r="D28" s="46">
        <f ca="1">IF(C29=0,Rentepercentages!$A$31,C29-1)</f>
        <v>44221</v>
      </c>
      <c r="E28" s="47">
        <f>Rentepercentages!$B$28</f>
        <v>0</v>
      </c>
      <c r="F28" s="46">
        <f t="shared" si="2"/>
        <v>0</v>
      </c>
      <c r="G28" s="6">
        <f t="shared" ca="1" si="10"/>
        <v>44221</v>
      </c>
      <c r="H28" s="7">
        <f t="shared" si="3"/>
        <v>0</v>
      </c>
      <c r="I28" s="1">
        <f t="shared" si="4"/>
        <v>0</v>
      </c>
      <c r="L28" s="46">
        <f>Rentepercentages!$A$28</f>
        <v>0</v>
      </c>
      <c r="M28" s="46">
        <f ca="1">IF(L29=0,Rentepercentages!$A$31,L29-1)</f>
        <v>44221</v>
      </c>
      <c r="N28" s="47">
        <f>Rentepercentages!$B$28</f>
        <v>0</v>
      </c>
      <c r="O28" s="46">
        <f t="shared" si="6"/>
        <v>0</v>
      </c>
      <c r="P28" s="6">
        <f t="shared" ca="1" si="7"/>
        <v>44221</v>
      </c>
      <c r="Q28" s="7">
        <f t="shared" si="8"/>
        <v>0</v>
      </c>
      <c r="R28" s="1">
        <f t="shared" si="9"/>
        <v>0</v>
      </c>
    </row>
    <row r="29" spans="3:18" x14ac:dyDescent="0.25">
      <c r="C29" s="46">
        <f>Rentepercentages!$A$29</f>
        <v>0</v>
      </c>
      <c r="D29" s="46">
        <f ca="1">IF(C30=0,Rentepercentages!$A$31,C30-1)</f>
        <v>44221</v>
      </c>
      <c r="E29" s="47">
        <f>Rentepercentages!$B$29</f>
        <v>0</v>
      </c>
      <c r="F29" s="46">
        <f t="shared" si="2"/>
        <v>0</v>
      </c>
      <c r="G29" s="6">
        <f t="shared" ca="1" si="10"/>
        <v>44221</v>
      </c>
      <c r="H29" s="7">
        <f t="shared" si="3"/>
        <v>0</v>
      </c>
      <c r="I29" s="1">
        <f t="shared" si="4"/>
        <v>0</v>
      </c>
      <c r="L29" s="46">
        <f>Rentepercentages!$A$29</f>
        <v>0</v>
      </c>
      <c r="M29" s="46">
        <f ca="1">IF(L30=0,Rentepercentages!$A$31,L30-1)</f>
        <v>44221</v>
      </c>
      <c r="N29" s="47">
        <f>Rentepercentages!$B$29</f>
        <v>0</v>
      </c>
      <c r="O29" s="46">
        <f t="shared" si="6"/>
        <v>0</v>
      </c>
      <c r="P29" s="6">
        <f t="shared" ca="1" si="7"/>
        <v>44221</v>
      </c>
      <c r="Q29" s="7">
        <f t="shared" si="8"/>
        <v>0</v>
      </c>
      <c r="R29" s="1">
        <f t="shared" si="9"/>
        <v>0</v>
      </c>
    </row>
    <row r="30" spans="3:18" x14ac:dyDescent="0.25">
      <c r="C30" s="46">
        <f>Rentepercentages!$A$30</f>
        <v>0</v>
      </c>
      <c r="D30" s="46">
        <f ca="1">IF(C31=0,Rentepercentages!$A$31,C31-1)</f>
        <v>44221</v>
      </c>
      <c r="E30" s="47">
        <f>Rentepercentages!$B$30</f>
        <v>0</v>
      </c>
      <c r="F30" s="46">
        <f t="shared" si="2"/>
        <v>0</v>
      </c>
      <c r="G30" s="6">
        <f t="shared" ca="1" si="10"/>
        <v>44221</v>
      </c>
      <c r="H30" s="7">
        <f t="shared" si="3"/>
        <v>0</v>
      </c>
      <c r="I30" s="14">
        <f t="shared" si="4"/>
        <v>0</v>
      </c>
      <c r="L30" s="46">
        <f>Rentepercentages!$A$30</f>
        <v>0</v>
      </c>
      <c r="M30" s="46">
        <f ca="1">IF(L31=0,Rentepercentages!$A$31,L31-1)</f>
        <v>44221</v>
      </c>
      <c r="N30" s="47">
        <f>Rentepercentages!$B$30</f>
        <v>0</v>
      </c>
      <c r="O30" s="46">
        <f t="shared" si="6"/>
        <v>0</v>
      </c>
      <c r="P30" s="6">
        <f t="shared" ca="1" si="7"/>
        <v>44221</v>
      </c>
      <c r="Q30" s="7">
        <f t="shared" si="8"/>
        <v>0</v>
      </c>
      <c r="R30" s="1">
        <f t="shared" si="9"/>
        <v>0</v>
      </c>
    </row>
    <row r="31" spans="3:18" x14ac:dyDescent="0.25">
      <c r="C31" s="46"/>
      <c r="D31" s="46"/>
      <c r="E31" s="46"/>
      <c r="H31" s="7">
        <f>SUM(H5:H30)</f>
        <v>0</v>
      </c>
      <c r="I31" s="13">
        <f>SUM(I5:I30)</f>
        <v>0</v>
      </c>
      <c r="L31" s="46"/>
      <c r="M31" s="46"/>
      <c r="N31" s="46"/>
      <c r="Q31" s="7">
        <f>SUM(Q5:Q30)</f>
        <v>0</v>
      </c>
      <c r="R31" s="13">
        <f>SUM(R5:R30)</f>
        <v>0</v>
      </c>
    </row>
    <row r="33" spans="1:18" x14ac:dyDescent="0.25">
      <c r="F33" s="40" t="s">
        <v>19</v>
      </c>
      <c r="G33" s="41" t="s">
        <v>20</v>
      </c>
      <c r="H33" s="42"/>
      <c r="I33" s="43"/>
      <c r="O33" s="40" t="s">
        <v>19</v>
      </c>
      <c r="P33" s="41" t="s">
        <v>20</v>
      </c>
      <c r="Q33" s="42"/>
      <c r="R33" s="43"/>
    </row>
    <row r="34" spans="1:18" x14ac:dyDescent="0.25">
      <c r="F34" s="6">
        <f>'Overzicht vordering'!C19</f>
        <v>0</v>
      </c>
      <c r="G34" s="6" t="str">
        <f>'Overzicht vordering'!D19</f>
        <v xml:space="preserve"> </v>
      </c>
      <c r="O34" s="6">
        <f>'Overzicht vordering'!C29</f>
        <v>0</v>
      </c>
      <c r="P34" s="6" t="str">
        <f>'Overzicht vordering'!D29</f>
        <v xml:space="preserve"> </v>
      </c>
    </row>
    <row r="35" spans="1:18" x14ac:dyDescent="0.25">
      <c r="A35" s="8" t="s">
        <v>22</v>
      </c>
      <c r="B35" s="44"/>
      <c r="C35" s="40" t="s">
        <v>24</v>
      </c>
      <c r="D35" s="40" t="s">
        <v>25</v>
      </c>
      <c r="E35" s="40" t="s">
        <v>23</v>
      </c>
      <c r="F35" s="8" t="s">
        <v>26</v>
      </c>
      <c r="G35" s="9" t="s">
        <v>27</v>
      </c>
      <c r="H35" s="10" t="s">
        <v>18</v>
      </c>
      <c r="I35" s="11" t="s">
        <v>9</v>
      </c>
      <c r="J35" s="8" t="s">
        <v>22</v>
      </c>
      <c r="K35" s="44"/>
      <c r="L35" s="40" t="s">
        <v>24</v>
      </c>
      <c r="M35" s="40" t="s">
        <v>25</v>
      </c>
      <c r="N35" s="40" t="s">
        <v>23</v>
      </c>
      <c r="O35" s="8" t="s">
        <v>26</v>
      </c>
      <c r="P35" s="9" t="s">
        <v>27</v>
      </c>
      <c r="Q35" s="10" t="s">
        <v>18</v>
      </c>
      <c r="R35" s="11" t="s">
        <v>9</v>
      </c>
    </row>
    <row r="36" spans="1:18" x14ac:dyDescent="0.25">
      <c r="A36" s="2">
        <f>A5+1</f>
        <v>2</v>
      </c>
      <c r="B36" s="45">
        <f>'Overzicht vordering'!F19</f>
        <v>0</v>
      </c>
      <c r="C36" s="46">
        <f>Rentepercentages!$A$5</f>
        <v>36892</v>
      </c>
      <c r="D36" s="46">
        <f>IF(C37=0,0,C37-1)</f>
        <v>37256</v>
      </c>
      <c r="E36" s="47">
        <f>Rentepercentages!$B$5</f>
        <v>0.08</v>
      </c>
      <c r="F36" s="46">
        <f>IF(C36&lt;$F$34,$F$34,C36)</f>
        <v>36892</v>
      </c>
      <c r="G36" s="6">
        <f>IF($G$34&lt;D36,$G$34,D36)</f>
        <v>37256</v>
      </c>
      <c r="H36" s="7">
        <f>IF($B$36=0,0,IF(C36=0,0,IF($F$3=0,0,IF(G36-F36&lt;0,0,G36-F36+1))))</f>
        <v>0</v>
      </c>
      <c r="I36" s="1">
        <f>ROUND(IF(H36=0,0,$B$36*E36*H36/365),2)</f>
        <v>0</v>
      </c>
      <c r="J36" s="2">
        <f>J5+1</f>
        <v>12</v>
      </c>
      <c r="K36" s="45">
        <f>'Overzicht vordering'!F29</f>
        <v>0</v>
      </c>
      <c r="L36" s="46">
        <f>Rentepercentages!$A$5</f>
        <v>36892</v>
      </c>
      <c r="M36" s="46">
        <f>IF(L37=0,0,L37-1)</f>
        <v>37256</v>
      </c>
      <c r="N36" s="47">
        <f>Rentepercentages!$B$5</f>
        <v>0.08</v>
      </c>
      <c r="O36" s="46">
        <f>IF(L36&lt;$O$34,$O$34,L36)</f>
        <v>36892</v>
      </c>
      <c r="P36" s="6">
        <f>IF($P$34&lt;M36,$P$34,M36)</f>
        <v>37256</v>
      </c>
      <c r="Q36" s="7">
        <f>IF($K$36=0,0,IF(L36=0,0,IF($O$34=0,0,IF(P36-O36&lt;0,0,P36-O36+1))))</f>
        <v>0</v>
      </c>
      <c r="R36" s="1">
        <f>ROUND(IF(Q36=0,0,$K$36*N36*Q36/365),2)</f>
        <v>0</v>
      </c>
    </row>
    <row r="37" spans="1:18" x14ac:dyDescent="0.25">
      <c r="B37" s="45"/>
      <c r="C37" s="46">
        <f>Rentepercentages!$A$6</f>
        <v>37257</v>
      </c>
      <c r="D37" s="46">
        <f t="shared" ref="D37:D45" si="11">IF(C38=0,0,C38-1)</f>
        <v>37833</v>
      </c>
      <c r="E37" s="47">
        <f>Rentepercentages!$B$6</f>
        <v>7.0000000000000007E-2</v>
      </c>
      <c r="F37" s="46">
        <f t="shared" ref="F37:F61" si="12">IF(C37&lt;$F$34,$F$34,C37)</f>
        <v>37257</v>
      </c>
      <c r="G37" s="6">
        <f t="shared" ref="G37:G61" si="13">IF($G$34&lt;D37,$G$34,D37)</f>
        <v>37833</v>
      </c>
      <c r="H37" s="7">
        <f t="shared" ref="H37:H61" si="14">IF($B$36=0,0,IF(C37=0,0,IF($F$3=0,0,IF(G37-F37&lt;0,0,G37-F37+1))))</f>
        <v>0</v>
      </c>
      <c r="I37" s="1">
        <f t="shared" ref="I37:I61" si="15">ROUND(IF(H37=0,0,$B$36*E37*H37/365),2)</f>
        <v>0</v>
      </c>
      <c r="K37" s="45"/>
      <c r="L37" s="46">
        <f>Rentepercentages!$A$6</f>
        <v>37257</v>
      </c>
      <c r="M37" s="46">
        <f t="shared" ref="M37:M45" si="16">IF(L38=0,0,L38-1)</f>
        <v>37833</v>
      </c>
      <c r="N37" s="47">
        <f>Rentepercentages!$B$6</f>
        <v>7.0000000000000007E-2</v>
      </c>
      <c r="O37" s="46">
        <f t="shared" ref="O37:O61" si="17">IF(L37&lt;$O$34,$O$34,L37)</f>
        <v>37257</v>
      </c>
      <c r="P37" s="6">
        <f t="shared" ref="P37:P61" si="18">IF($P$34&lt;M37,$P$34,M37)</f>
        <v>37833</v>
      </c>
      <c r="Q37" s="7">
        <f t="shared" ref="Q37:Q61" si="19">IF($K$36=0,0,IF(L37=0,0,IF($O$34=0,0,IF(P37-O37&lt;0,0,P37-O37+1))))</f>
        <v>0</v>
      </c>
      <c r="R37" s="1">
        <f t="shared" ref="R37:R61" si="20">ROUND(IF(Q37=0,0,$K$36*N37*Q37/365),2)</f>
        <v>0</v>
      </c>
    </row>
    <row r="38" spans="1:18" x14ac:dyDescent="0.25">
      <c r="B38" s="45"/>
      <c r="C38" s="46">
        <f>Rentepercentages!$A$7</f>
        <v>37834</v>
      </c>
      <c r="D38" s="46">
        <f t="shared" si="11"/>
        <v>38017</v>
      </c>
      <c r="E38" s="47">
        <f>Rentepercentages!$B$7</f>
        <v>0.05</v>
      </c>
      <c r="F38" s="46">
        <f t="shared" si="12"/>
        <v>37834</v>
      </c>
      <c r="G38" s="6">
        <f t="shared" si="13"/>
        <v>38017</v>
      </c>
      <c r="H38" s="7">
        <f t="shared" si="14"/>
        <v>0</v>
      </c>
      <c r="I38" s="1">
        <f t="shared" si="15"/>
        <v>0</v>
      </c>
      <c r="K38" s="45"/>
      <c r="L38" s="46">
        <f>Rentepercentages!$A$7</f>
        <v>37834</v>
      </c>
      <c r="M38" s="46">
        <f t="shared" si="16"/>
        <v>38017</v>
      </c>
      <c r="N38" s="47">
        <f>Rentepercentages!$B$7</f>
        <v>0.05</v>
      </c>
      <c r="O38" s="46">
        <f t="shared" si="17"/>
        <v>37834</v>
      </c>
      <c r="P38" s="6">
        <f t="shared" si="18"/>
        <v>38017</v>
      </c>
      <c r="Q38" s="7">
        <f t="shared" si="19"/>
        <v>0</v>
      </c>
      <c r="R38" s="1">
        <f t="shared" si="20"/>
        <v>0</v>
      </c>
    </row>
    <row r="39" spans="1:18" x14ac:dyDescent="0.25">
      <c r="B39" s="45"/>
      <c r="C39" s="46">
        <f>Rentepercentages!$A$8</f>
        <v>38018</v>
      </c>
      <c r="D39" s="46">
        <f t="shared" si="11"/>
        <v>39082</v>
      </c>
      <c r="E39" s="47">
        <f>Rentepercentages!$B$8</f>
        <v>0.04</v>
      </c>
      <c r="F39" s="46">
        <f t="shared" si="12"/>
        <v>38018</v>
      </c>
      <c r="G39" s="6">
        <f t="shared" si="13"/>
        <v>39082</v>
      </c>
      <c r="H39" s="7">
        <f t="shared" si="14"/>
        <v>0</v>
      </c>
      <c r="I39" s="1">
        <f t="shared" si="15"/>
        <v>0</v>
      </c>
      <c r="K39" s="45"/>
      <c r="L39" s="46">
        <f>Rentepercentages!$A$8</f>
        <v>38018</v>
      </c>
      <c r="M39" s="46">
        <f t="shared" si="16"/>
        <v>39082</v>
      </c>
      <c r="N39" s="47">
        <f>Rentepercentages!$B$8</f>
        <v>0.04</v>
      </c>
      <c r="O39" s="46">
        <f t="shared" si="17"/>
        <v>38018</v>
      </c>
      <c r="P39" s="6">
        <f t="shared" si="18"/>
        <v>39082</v>
      </c>
      <c r="Q39" s="7">
        <f t="shared" si="19"/>
        <v>0</v>
      </c>
      <c r="R39" s="1">
        <f t="shared" si="20"/>
        <v>0</v>
      </c>
    </row>
    <row r="40" spans="1:18" x14ac:dyDescent="0.25">
      <c r="C40" s="46">
        <f>Rentepercentages!$A$9</f>
        <v>39083</v>
      </c>
      <c r="D40" s="46">
        <f t="shared" si="11"/>
        <v>39994</v>
      </c>
      <c r="E40" s="47">
        <f>Rentepercentages!$B$9</f>
        <v>0.06</v>
      </c>
      <c r="F40" s="46">
        <f t="shared" si="12"/>
        <v>39083</v>
      </c>
      <c r="G40" s="6">
        <f t="shared" si="13"/>
        <v>39994</v>
      </c>
      <c r="H40" s="7">
        <f t="shared" si="14"/>
        <v>0</v>
      </c>
      <c r="I40" s="1">
        <f t="shared" si="15"/>
        <v>0</v>
      </c>
      <c r="L40" s="46">
        <f>Rentepercentages!$A$9</f>
        <v>39083</v>
      </c>
      <c r="M40" s="46">
        <f t="shared" si="16"/>
        <v>39994</v>
      </c>
      <c r="N40" s="47">
        <f>Rentepercentages!$B$9</f>
        <v>0.06</v>
      </c>
      <c r="O40" s="46">
        <f t="shared" si="17"/>
        <v>39083</v>
      </c>
      <c r="P40" s="6">
        <f t="shared" si="18"/>
        <v>39994</v>
      </c>
      <c r="Q40" s="7">
        <f t="shared" si="19"/>
        <v>0</v>
      </c>
      <c r="R40" s="1">
        <f t="shared" si="20"/>
        <v>0</v>
      </c>
    </row>
    <row r="41" spans="1:18" x14ac:dyDescent="0.25">
      <c r="C41" s="46">
        <f>Rentepercentages!$A$10</f>
        <v>39995</v>
      </c>
      <c r="D41" s="46">
        <f t="shared" si="11"/>
        <v>40178</v>
      </c>
      <c r="E41" s="47">
        <f>Rentepercentages!$B$10</f>
        <v>0.04</v>
      </c>
      <c r="F41" s="46">
        <f t="shared" si="12"/>
        <v>39995</v>
      </c>
      <c r="G41" s="6">
        <f t="shared" si="13"/>
        <v>40178</v>
      </c>
      <c r="H41" s="7">
        <f t="shared" si="14"/>
        <v>0</v>
      </c>
      <c r="I41" s="1">
        <f t="shared" si="15"/>
        <v>0</v>
      </c>
      <c r="L41" s="46">
        <f>Rentepercentages!$A$10</f>
        <v>39995</v>
      </c>
      <c r="M41" s="46">
        <f t="shared" si="16"/>
        <v>40178</v>
      </c>
      <c r="N41" s="47">
        <f>Rentepercentages!$B$10</f>
        <v>0.04</v>
      </c>
      <c r="O41" s="46">
        <f t="shared" si="17"/>
        <v>39995</v>
      </c>
      <c r="P41" s="6">
        <f t="shared" si="18"/>
        <v>40178</v>
      </c>
      <c r="Q41" s="7">
        <f t="shared" si="19"/>
        <v>0</v>
      </c>
      <c r="R41" s="1">
        <f t="shared" si="20"/>
        <v>0</v>
      </c>
    </row>
    <row r="42" spans="1:18" x14ac:dyDescent="0.25">
      <c r="C42" s="46">
        <f>Rentepercentages!$A$11</f>
        <v>40179</v>
      </c>
      <c r="D42" s="46">
        <f t="shared" si="11"/>
        <v>40724</v>
      </c>
      <c r="E42" s="47">
        <f>Rentepercentages!$B$11</f>
        <v>0.03</v>
      </c>
      <c r="F42" s="46">
        <f t="shared" si="12"/>
        <v>40179</v>
      </c>
      <c r="G42" s="6">
        <f t="shared" si="13"/>
        <v>40724</v>
      </c>
      <c r="H42" s="7">
        <f t="shared" si="14"/>
        <v>0</v>
      </c>
      <c r="I42" s="1">
        <f t="shared" si="15"/>
        <v>0</v>
      </c>
      <c r="L42" s="46">
        <f>Rentepercentages!$A$11</f>
        <v>40179</v>
      </c>
      <c r="M42" s="46">
        <f t="shared" si="16"/>
        <v>40724</v>
      </c>
      <c r="N42" s="47">
        <f>Rentepercentages!$B$11</f>
        <v>0.03</v>
      </c>
      <c r="O42" s="46">
        <f t="shared" si="17"/>
        <v>40179</v>
      </c>
      <c r="P42" s="6">
        <f t="shared" si="18"/>
        <v>40724</v>
      </c>
      <c r="Q42" s="7">
        <f t="shared" si="19"/>
        <v>0</v>
      </c>
      <c r="R42" s="1">
        <f t="shared" si="20"/>
        <v>0</v>
      </c>
    </row>
    <row r="43" spans="1:18" x14ac:dyDescent="0.25">
      <c r="C43" s="46">
        <f>Rentepercentages!$A$12</f>
        <v>40725</v>
      </c>
      <c r="D43" s="46">
        <f t="shared" si="11"/>
        <v>41090</v>
      </c>
      <c r="E43" s="47">
        <f>Rentepercentages!$B$12</f>
        <v>0.04</v>
      </c>
      <c r="F43" s="46">
        <f t="shared" si="12"/>
        <v>40725</v>
      </c>
      <c r="G43" s="6">
        <f t="shared" si="13"/>
        <v>41090</v>
      </c>
      <c r="H43" s="7">
        <f t="shared" si="14"/>
        <v>0</v>
      </c>
      <c r="I43" s="1">
        <f t="shared" si="15"/>
        <v>0</v>
      </c>
      <c r="L43" s="46">
        <f>Rentepercentages!$A$12</f>
        <v>40725</v>
      </c>
      <c r="M43" s="46">
        <f t="shared" si="16"/>
        <v>41090</v>
      </c>
      <c r="N43" s="47">
        <f>Rentepercentages!$B$12</f>
        <v>0.04</v>
      </c>
      <c r="O43" s="46">
        <f t="shared" si="17"/>
        <v>40725</v>
      </c>
      <c r="P43" s="6">
        <f t="shared" si="18"/>
        <v>41090</v>
      </c>
      <c r="Q43" s="7">
        <f t="shared" si="19"/>
        <v>0</v>
      </c>
      <c r="R43" s="1">
        <f t="shared" si="20"/>
        <v>0</v>
      </c>
    </row>
    <row r="44" spans="1:18" x14ac:dyDescent="0.25">
      <c r="C44" s="46">
        <f>Rentepercentages!$A$13</f>
        <v>41091</v>
      </c>
      <c r="D44" s="46">
        <f t="shared" si="11"/>
        <v>41639</v>
      </c>
      <c r="E44" s="47">
        <f>Rentepercentages!$B$13</f>
        <v>0.03</v>
      </c>
      <c r="F44" s="46">
        <f t="shared" si="12"/>
        <v>41091</v>
      </c>
      <c r="G44" s="6">
        <f t="shared" si="13"/>
        <v>41639</v>
      </c>
      <c r="H44" s="7">
        <f t="shared" si="14"/>
        <v>0</v>
      </c>
      <c r="I44" s="1">
        <f t="shared" si="15"/>
        <v>0</v>
      </c>
      <c r="L44" s="46">
        <f>Rentepercentages!$A$13</f>
        <v>41091</v>
      </c>
      <c r="M44" s="46">
        <f t="shared" si="16"/>
        <v>41639</v>
      </c>
      <c r="N44" s="47">
        <f>Rentepercentages!$B$13</f>
        <v>0.03</v>
      </c>
      <c r="O44" s="46">
        <f t="shared" si="17"/>
        <v>41091</v>
      </c>
      <c r="P44" s="6">
        <f t="shared" si="18"/>
        <v>41639</v>
      </c>
      <c r="Q44" s="7">
        <f t="shared" si="19"/>
        <v>0</v>
      </c>
      <c r="R44" s="1">
        <f t="shared" si="20"/>
        <v>0</v>
      </c>
    </row>
    <row r="45" spans="1:18" x14ac:dyDescent="0.25">
      <c r="C45" s="46">
        <f>Rentepercentages!$A$14</f>
        <v>41640</v>
      </c>
      <c r="D45" s="46">
        <f t="shared" si="11"/>
        <v>42004</v>
      </c>
      <c r="E45" s="47">
        <f>Rentepercentages!$B$14</f>
        <v>0.03</v>
      </c>
      <c r="F45" s="46">
        <f t="shared" si="12"/>
        <v>41640</v>
      </c>
      <c r="G45" s="6">
        <f t="shared" si="13"/>
        <v>42004</v>
      </c>
      <c r="H45" s="7">
        <f t="shared" si="14"/>
        <v>0</v>
      </c>
      <c r="I45" s="1">
        <f t="shared" si="15"/>
        <v>0</v>
      </c>
      <c r="L45" s="46">
        <f>Rentepercentages!$A$14</f>
        <v>41640</v>
      </c>
      <c r="M45" s="46">
        <f t="shared" si="16"/>
        <v>42004</v>
      </c>
      <c r="N45" s="47">
        <f>Rentepercentages!$B$14</f>
        <v>0.03</v>
      </c>
      <c r="O45" s="46">
        <f t="shared" si="17"/>
        <v>41640</v>
      </c>
      <c r="P45" s="6">
        <f t="shared" si="18"/>
        <v>42004</v>
      </c>
      <c r="Q45" s="7">
        <f t="shared" si="19"/>
        <v>0</v>
      </c>
      <c r="R45" s="1">
        <f t="shared" si="20"/>
        <v>0</v>
      </c>
    </row>
    <row r="46" spans="1:18" x14ac:dyDescent="0.25">
      <c r="C46" s="46">
        <f>Rentepercentages!$A$15</f>
        <v>42005</v>
      </c>
      <c r="D46" s="46">
        <f ca="1">IF(C47=0,Rentepercentages!$A$31,C47-1)</f>
        <v>44221</v>
      </c>
      <c r="E46" s="47">
        <f>Rentepercentages!$B$15</f>
        <v>0.02</v>
      </c>
      <c r="F46" s="46">
        <f t="shared" si="12"/>
        <v>42005</v>
      </c>
      <c r="G46" s="6">
        <f t="shared" ca="1" si="13"/>
        <v>44221</v>
      </c>
      <c r="H46" s="7">
        <f t="shared" si="14"/>
        <v>0</v>
      </c>
      <c r="I46" s="1">
        <f t="shared" si="15"/>
        <v>0</v>
      </c>
      <c r="L46" s="46">
        <f>Rentepercentages!$A$15</f>
        <v>42005</v>
      </c>
      <c r="M46" s="46">
        <f ca="1">IF(L47=0,Rentepercentages!$A$31,L47-1)</f>
        <v>44221</v>
      </c>
      <c r="N46" s="47">
        <f>Rentepercentages!$B$15</f>
        <v>0.02</v>
      </c>
      <c r="O46" s="46">
        <f t="shared" si="17"/>
        <v>42005</v>
      </c>
      <c r="P46" s="6">
        <f t="shared" ca="1" si="18"/>
        <v>44221</v>
      </c>
      <c r="Q46" s="7">
        <f t="shared" si="19"/>
        <v>0</v>
      </c>
      <c r="R46" s="1">
        <f t="shared" si="20"/>
        <v>0</v>
      </c>
    </row>
    <row r="47" spans="1:18" x14ac:dyDescent="0.25">
      <c r="C47" s="46">
        <f>Rentepercentages!$A$16</f>
        <v>0</v>
      </c>
      <c r="D47" s="46">
        <f ca="1">IF(C48=0,Rentepercentages!$A$31,C48-1)</f>
        <v>44221</v>
      </c>
      <c r="E47" s="47">
        <f>Rentepercentages!$B$16</f>
        <v>0</v>
      </c>
      <c r="F47" s="46">
        <f t="shared" si="12"/>
        <v>0</v>
      </c>
      <c r="G47" s="6">
        <f t="shared" ca="1" si="13"/>
        <v>44221</v>
      </c>
      <c r="H47" s="7">
        <f t="shared" si="14"/>
        <v>0</v>
      </c>
      <c r="I47" s="1">
        <f t="shared" si="15"/>
        <v>0</v>
      </c>
      <c r="L47" s="46">
        <f>Rentepercentages!$A$16</f>
        <v>0</v>
      </c>
      <c r="M47" s="46">
        <f ca="1">IF(L48=0,Rentepercentages!$A$31,L48-1)</f>
        <v>44221</v>
      </c>
      <c r="N47" s="47">
        <f>Rentepercentages!$B$16</f>
        <v>0</v>
      </c>
      <c r="O47" s="46">
        <f t="shared" si="17"/>
        <v>0</v>
      </c>
      <c r="P47" s="6">
        <f t="shared" ca="1" si="18"/>
        <v>44221</v>
      </c>
      <c r="Q47" s="7">
        <f t="shared" si="19"/>
        <v>0</v>
      </c>
      <c r="R47" s="1">
        <f t="shared" si="20"/>
        <v>0</v>
      </c>
    </row>
    <row r="48" spans="1:18" x14ac:dyDescent="0.25">
      <c r="C48" s="46">
        <f>Rentepercentages!$A$17</f>
        <v>0</v>
      </c>
      <c r="D48" s="46">
        <f ca="1">IF(C49=0,Rentepercentages!$A$31,C49-1)</f>
        <v>44221</v>
      </c>
      <c r="E48" s="47">
        <f>Rentepercentages!$B$17</f>
        <v>0</v>
      </c>
      <c r="F48" s="46">
        <f t="shared" si="12"/>
        <v>0</v>
      </c>
      <c r="G48" s="6">
        <f t="shared" ca="1" si="13"/>
        <v>44221</v>
      </c>
      <c r="H48" s="7">
        <f t="shared" si="14"/>
        <v>0</v>
      </c>
      <c r="I48" s="1">
        <f t="shared" si="15"/>
        <v>0</v>
      </c>
      <c r="L48" s="46">
        <f>Rentepercentages!$A$17</f>
        <v>0</v>
      </c>
      <c r="M48" s="46">
        <f ca="1">IF(L49=0,Rentepercentages!$A$31,L49-1)</f>
        <v>44221</v>
      </c>
      <c r="N48" s="47">
        <f>Rentepercentages!$B$17</f>
        <v>0</v>
      </c>
      <c r="O48" s="46">
        <f t="shared" si="17"/>
        <v>0</v>
      </c>
      <c r="P48" s="6">
        <f t="shared" ca="1" si="18"/>
        <v>44221</v>
      </c>
      <c r="Q48" s="7">
        <f t="shared" si="19"/>
        <v>0</v>
      </c>
      <c r="R48" s="1">
        <f t="shared" si="20"/>
        <v>0</v>
      </c>
    </row>
    <row r="49" spans="3:18" x14ac:dyDescent="0.25">
      <c r="C49" s="46">
        <f>Rentepercentages!$A$18</f>
        <v>0</v>
      </c>
      <c r="D49" s="46">
        <f ca="1">IF(C50=0,Rentepercentages!$A$31,C50-1)</f>
        <v>44221</v>
      </c>
      <c r="E49" s="47">
        <f>Rentepercentages!$B$18</f>
        <v>0</v>
      </c>
      <c r="F49" s="46">
        <f t="shared" si="12"/>
        <v>0</v>
      </c>
      <c r="G49" s="6">
        <f t="shared" ca="1" si="13"/>
        <v>44221</v>
      </c>
      <c r="H49" s="7">
        <f t="shared" si="14"/>
        <v>0</v>
      </c>
      <c r="I49" s="1">
        <f t="shared" si="15"/>
        <v>0</v>
      </c>
      <c r="L49" s="46">
        <f>Rentepercentages!$A$18</f>
        <v>0</v>
      </c>
      <c r="M49" s="46">
        <f ca="1">IF(L50=0,Rentepercentages!$A$31,L50-1)</f>
        <v>44221</v>
      </c>
      <c r="N49" s="47">
        <f>Rentepercentages!$B$18</f>
        <v>0</v>
      </c>
      <c r="O49" s="46">
        <f t="shared" si="17"/>
        <v>0</v>
      </c>
      <c r="P49" s="6">
        <f t="shared" ca="1" si="18"/>
        <v>44221</v>
      </c>
      <c r="Q49" s="7">
        <f t="shared" si="19"/>
        <v>0</v>
      </c>
      <c r="R49" s="1">
        <f t="shared" si="20"/>
        <v>0</v>
      </c>
    </row>
    <row r="50" spans="3:18" x14ac:dyDescent="0.25">
      <c r="C50" s="46">
        <f>Rentepercentages!$A$19</f>
        <v>0</v>
      </c>
      <c r="D50" s="46">
        <f ca="1">IF(C51=0,Rentepercentages!$A$31,C51-1)</f>
        <v>44221</v>
      </c>
      <c r="E50" s="47">
        <f>Rentepercentages!$B$19</f>
        <v>0</v>
      </c>
      <c r="F50" s="46">
        <f t="shared" si="12"/>
        <v>0</v>
      </c>
      <c r="G50" s="6">
        <f t="shared" ca="1" si="13"/>
        <v>44221</v>
      </c>
      <c r="H50" s="7">
        <f t="shared" si="14"/>
        <v>0</v>
      </c>
      <c r="I50" s="1">
        <f t="shared" si="15"/>
        <v>0</v>
      </c>
      <c r="L50" s="46">
        <f>Rentepercentages!$A$19</f>
        <v>0</v>
      </c>
      <c r="M50" s="46">
        <f ca="1">IF(L51=0,Rentepercentages!$A$31,L51-1)</f>
        <v>44221</v>
      </c>
      <c r="N50" s="47">
        <f>Rentepercentages!$B$19</f>
        <v>0</v>
      </c>
      <c r="O50" s="46">
        <f t="shared" si="17"/>
        <v>0</v>
      </c>
      <c r="P50" s="6">
        <f t="shared" ca="1" si="18"/>
        <v>44221</v>
      </c>
      <c r="Q50" s="7">
        <f t="shared" si="19"/>
        <v>0</v>
      </c>
      <c r="R50" s="1">
        <f t="shared" si="20"/>
        <v>0</v>
      </c>
    </row>
    <row r="51" spans="3:18" x14ac:dyDescent="0.25">
      <c r="C51" s="46">
        <f>Rentepercentages!$A$20</f>
        <v>0</v>
      </c>
      <c r="D51" s="46">
        <f ca="1">IF(C52=0,Rentepercentages!$A$31,C52-1)</f>
        <v>44221</v>
      </c>
      <c r="E51" s="47">
        <f>Rentepercentages!$B$20</f>
        <v>0</v>
      </c>
      <c r="F51" s="46">
        <f t="shared" si="12"/>
        <v>0</v>
      </c>
      <c r="G51" s="6">
        <f t="shared" ca="1" si="13"/>
        <v>44221</v>
      </c>
      <c r="H51" s="7">
        <f t="shared" si="14"/>
        <v>0</v>
      </c>
      <c r="I51" s="1">
        <f t="shared" si="15"/>
        <v>0</v>
      </c>
      <c r="L51" s="46">
        <f>Rentepercentages!$A$20</f>
        <v>0</v>
      </c>
      <c r="M51" s="46">
        <f ca="1">IF(L52=0,Rentepercentages!$A$31,L52-1)</f>
        <v>44221</v>
      </c>
      <c r="N51" s="47">
        <f>Rentepercentages!$B$20</f>
        <v>0</v>
      </c>
      <c r="O51" s="46">
        <f t="shared" si="17"/>
        <v>0</v>
      </c>
      <c r="P51" s="6">
        <f t="shared" ca="1" si="18"/>
        <v>44221</v>
      </c>
      <c r="Q51" s="7">
        <f t="shared" si="19"/>
        <v>0</v>
      </c>
      <c r="R51" s="1">
        <f t="shared" si="20"/>
        <v>0</v>
      </c>
    </row>
    <row r="52" spans="3:18" x14ac:dyDescent="0.25">
      <c r="C52" s="46">
        <f>Rentepercentages!$A$21</f>
        <v>0</v>
      </c>
      <c r="D52" s="46">
        <f ca="1">IF(C53=0,Rentepercentages!$A$31,C53-1)</f>
        <v>44221</v>
      </c>
      <c r="E52" s="47">
        <f>Rentepercentages!$B$21</f>
        <v>0</v>
      </c>
      <c r="F52" s="46">
        <f t="shared" si="12"/>
        <v>0</v>
      </c>
      <c r="G52" s="6">
        <f t="shared" ca="1" si="13"/>
        <v>44221</v>
      </c>
      <c r="H52" s="7">
        <f t="shared" si="14"/>
        <v>0</v>
      </c>
      <c r="I52" s="1">
        <f t="shared" si="15"/>
        <v>0</v>
      </c>
      <c r="L52" s="46">
        <f>Rentepercentages!$A$21</f>
        <v>0</v>
      </c>
      <c r="M52" s="46">
        <f ca="1">IF(L53=0,Rentepercentages!$A$31,L53-1)</f>
        <v>44221</v>
      </c>
      <c r="N52" s="47">
        <f>Rentepercentages!$B$21</f>
        <v>0</v>
      </c>
      <c r="O52" s="46">
        <f t="shared" si="17"/>
        <v>0</v>
      </c>
      <c r="P52" s="6">
        <f t="shared" ca="1" si="18"/>
        <v>44221</v>
      </c>
      <c r="Q52" s="7">
        <f t="shared" si="19"/>
        <v>0</v>
      </c>
      <c r="R52" s="1">
        <f t="shared" si="20"/>
        <v>0</v>
      </c>
    </row>
    <row r="53" spans="3:18" x14ac:dyDescent="0.25">
      <c r="C53" s="46">
        <f>Rentepercentages!$A$22</f>
        <v>0</v>
      </c>
      <c r="D53" s="46">
        <f ca="1">IF(C54=0,Rentepercentages!$A$31,C54-1)</f>
        <v>44221</v>
      </c>
      <c r="E53" s="47">
        <f>Rentepercentages!$B$22</f>
        <v>0</v>
      </c>
      <c r="F53" s="46">
        <f t="shared" si="12"/>
        <v>0</v>
      </c>
      <c r="G53" s="6">
        <f t="shared" ca="1" si="13"/>
        <v>44221</v>
      </c>
      <c r="H53" s="7">
        <f t="shared" si="14"/>
        <v>0</v>
      </c>
      <c r="I53" s="1">
        <f t="shared" si="15"/>
        <v>0</v>
      </c>
      <c r="L53" s="46">
        <f>Rentepercentages!$A$22</f>
        <v>0</v>
      </c>
      <c r="M53" s="46">
        <f ca="1">IF(L54=0,Rentepercentages!$A$31,L54-1)</f>
        <v>44221</v>
      </c>
      <c r="N53" s="47">
        <f>Rentepercentages!$B$22</f>
        <v>0</v>
      </c>
      <c r="O53" s="46">
        <f t="shared" si="17"/>
        <v>0</v>
      </c>
      <c r="P53" s="6">
        <f t="shared" ca="1" si="18"/>
        <v>44221</v>
      </c>
      <c r="Q53" s="7">
        <f t="shared" si="19"/>
        <v>0</v>
      </c>
      <c r="R53" s="1">
        <f t="shared" si="20"/>
        <v>0</v>
      </c>
    </row>
    <row r="54" spans="3:18" x14ac:dyDescent="0.25">
      <c r="C54" s="46">
        <f>Rentepercentages!$A$23</f>
        <v>0</v>
      </c>
      <c r="D54" s="46">
        <f ca="1">IF(C55=0,Rentepercentages!$A$31,C55-1)</f>
        <v>44221</v>
      </c>
      <c r="E54" s="47">
        <f>Rentepercentages!$B$23</f>
        <v>0</v>
      </c>
      <c r="F54" s="46">
        <f t="shared" si="12"/>
        <v>0</v>
      </c>
      <c r="G54" s="6">
        <f t="shared" ca="1" si="13"/>
        <v>44221</v>
      </c>
      <c r="H54" s="7">
        <f t="shared" si="14"/>
        <v>0</v>
      </c>
      <c r="I54" s="1">
        <f t="shared" si="15"/>
        <v>0</v>
      </c>
      <c r="L54" s="46">
        <f>Rentepercentages!$A$23</f>
        <v>0</v>
      </c>
      <c r="M54" s="46">
        <f ca="1">IF(L55=0,Rentepercentages!$A$31,L55-1)</f>
        <v>44221</v>
      </c>
      <c r="N54" s="47">
        <f>Rentepercentages!$B$23</f>
        <v>0</v>
      </c>
      <c r="O54" s="46">
        <f t="shared" si="17"/>
        <v>0</v>
      </c>
      <c r="P54" s="6">
        <f t="shared" ca="1" si="18"/>
        <v>44221</v>
      </c>
      <c r="Q54" s="7">
        <f t="shared" si="19"/>
        <v>0</v>
      </c>
      <c r="R54" s="1">
        <f t="shared" si="20"/>
        <v>0</v>
      </c>
    </row>
    <row r="55" spans="3:18" x14ac:dyDescent="0.25">
      <c r="C55" s="46">
        <f>Rentepercentages!$A$24</f>
        <v>0</v>
      </c>
      <c r="D55" s="46">
        <f ca="1">IF(C56=0,Rentepercentages!$A$31,C56-1)</f>
        <v>44221</v>
      </c>
      <c r="E55" s="47">
        <f>Rentepercentages!$B$24</f>
        <v>0</v>
      </c>
      <c r="F55" s="46">
        <f t="shared" si="12"/>
        <v>0</v>
      </c>
      <c r="G55" s="6">
        <f t="shared" ca="1" si="13"/>
        <v>44221</v>
      </c>
      <c r="H55" s="7">
        <f t="shared" si="14"/>
        <v>0</v>
      </c>
      <c r="I55" s="1">
        <f t="shared" si="15"/>
        <v>0</v>
      </c>
      <c r="L55" s="46">
        <f>Rentepercentages!$A$24</f>
        <v>0</v>
      </c>
      <c r="M55" s="46">
        <f ca="1">IF(L56=0,Rentepercentages!$A$31,L56-1)</f>
        <v>44221</v>
      </c>
      <c r="N55" s="47">
        <f>Rentepercentages!$B$24</f>
        <v>0</v>
      </c>
      <c r="O55" s="46">
        <f t="shared" si="17"/>
        <v>0</v>
      </c>
      <c r="P55" s="6">
        <f t="shared" ca="1" si="18"/>
        <v>44221</v>
      </c>
      <c r="Q55" s="7">
        <f t="shared" si="19"/>
        <v>0</v>
      </c>
      <c r="R55" s="1">
        <f t="shared" si="20"/>
        <v>0</v>
      </c>
    </row>
    <row r="56" spans="3:18" x14ac:dyDescent="0.25">
      <c r="C56" s="46">
        <f>Rentepercentages!$A$25</f>
        <v>0</v>
      </c>
      <c r="D56" s="46">
        <f ca="1">IF(C57=0,Rentepercentages!$A$31,C57-1)</f>
        <v>44221</v>
      </c>
      <c r="E56" s="47">
        <f>Rentepercentages!$B$25</f>
        <v>0</v>
      </c>
      <c r="F56" s="46">
        <f t="shared" si="12"/>
        <v>0</v>
      </c>
      <c r="G56" s="6">
        <f t="shared" ca="1" si="13"/>
        <v>44221</v>
      </c>
      <c r="H56" s="7">
        <f t="shared" si="14"/>
        <v>0</v>
      </c>
      <c r="I56" s="1">
        <f t="shared" si="15"/>
        <v>0</v>
      </c>
      <c r="L56" s="46">
        <f>Rentepercentages!$A$25</f>
        <v>0</v>
      </c>
      <c r="M56" s="46">
        <f ca="1">IF(L57=0,Rentepercentages!$A$31,L57-1)</f>
        <v>44221</v>
      </c>
      <c r="N56" s="47">
        <f>Rentepercentages!$B$25</f>
        <v>0</v>
      </c>
      <c r="O56" s="46">
        <f t="shared" si="17"/>
        <v>0</v>
      </c>
      <c r="P56" s="6">
        <f t="shared" ca="1" si="18"/>
        <v>44221</v>
      </c>
      <c r="Q56" s="7">
        <f t="shared" si="19"/>
        <v>0</v>
      </c>
      <c r="R56" s="1">
        <f t="shared" si="20"/>
        <v>0</v>
      </c>
    </row>
    <row r="57" spans="3:18" x14ac:dyDescent="0.25">
      <c r="C57" s="46">
        <f>Rentepercentages!$A$26</f>
        <v>0</v>
      </c>
      <c r="D57" s="46">
        <f ca="1">IF(C58=0,Rentepercentages!$A$31,C58-1)</f>
        <v>44221</v>
      </c>
      <c r="E57" s="47">
        <f>Rentepercentages!$B$26</f>
        <v>0</v>
      </c>
      <c r="F57" s="46">
        <f t="shared" si="12"/>
        <v>0</v>
      </c>
      <c r="G57" s="6">
        <f t="shared" ca="1" si="13"/>
        <v>44221</v>
      </c>
      <c r="H57" s="7">
        <f t="shared" si="14"/>
        <v>0</v>
      </c>
      <c r="I57" s="1">
        <f t="shared" si="15"/>
        <v>0</v>
      </c>
      <c r="L57" s="46">
        <f>Rentepercentages!$A$26</f>
        <v>0</v>
      </c>
      <c r="M57" s="46">
        <f ca="1">IF(L58=0,Rentepercentages!$A$31,L58-1)</f>
        <v>44221</v>
      </c>
      <c r="N57" s="47">
        <f>Rentepercentages!$B$26</f>
        <v>0</v>
      </c>
      <c r="O57" s="46">
        <f t="shared" si="17"/>
        <v>0</v>
      </c>
      <c r="P57" s="6">
        <f t="shared" ca="1" si="18"/>
        <v>44221</v>
      </c>
      <c r="Q57" s="7">
        <f t="shared" si="19"/>
        <v>0</v>
      </c>
      <c r="R57" s="1">
        <f t="shared" si="20"/>
        <v>0</v>
      </c>
    </row>
    <row r="58" spans="3:18" x14ac:dyDescent="0.25">
      <c r="C58" s="46">
        <f>Rentepercentages!$A$27</f>
        <v>0</v>
      </c>
      <c r="D58" s="46">
        <f ca="1">IF(C59=0,Rentepercentages!$A$31,C59-1)</f>
        <v>44221</v>
      </c>
      <c r="E58" s="47">
        <f>Rentepercentages!$B$27</f>
        <v>0</v>
      </c>
      <c r="F58" s="46">
        <f t="shared" si="12"/>
        <v>0</v>
      </c>
      <c r="G58" s="6">
        <f t="shared" ca="1" si="13"/>
        <v>44221</v>
      </c>
      <c r="H58" s="7">
        <f t="shared" si="14"/>
        <v>0</v>
      </c>
      <c r="I58" s="1">
        <f t="shared" si="15"/>
        <v>0</v>
      </c>
      <c r="L58" s="46">
        <f>Rentepercentages!$A$27</f>
        <v>0</v>
      </c>
      <c r="M58" s="46">
        <f ca="1">IF(L59=0,Rentepercentages!$A$31,L59-1)</f>
        <v>44221</v>
      </c>
      <c r="N58" s="47">
        <f>Rentepercentages!$B$27</f>
        <v>0</v>
      </c>
      <c r="O58" s="46">
        <f t="shared" si="17"/>
        <v>0</v>
      </c>
      <c r="P58" s="6">
        <f t="shared" ca="1" si="18"/>
        <v>44221</v>
      </c>
      <c r="Q58" s="7">
        <f t="shared" si="19"/>
        <v>0</v>
      </c>
      <c r="R58" s="1">
        <f t="shared" si="20"/>
        <v>0</v>
      </c>
    </row>
    <row r="59" spans="3:18" x14ac:dyDescent="0.25">
      <c r="C59" s="46">
        <f>Rentepercentages!$A$28</f>
        <v>0</v>
      </c>
      <c r="D59" s="46">
        <f ca="1">IF(C60=0,Rentepercentages!$A$31,C60-1)</f>
        <v>44221</v>
      </c>
      <c r="E59" s="47">
        <f>Rentepercentages!$B$28</f>
        <v>0</v>
      </c>
      <c r="F59" s="46">
        <f t="shared" si="12"/>
        <v>0</v>
      </c>
      <c r="G59" s="6">
        <f t="shared" ca="1" si="13"/>
        <v>44221</v>
      </c>
      <c r="H59" s="7">
        <f t="shared" si="14"/>
        <v>0</v>
      </c>
      <c r="I59" s="1">
        <f t="shared" si="15"/>
        <v>0</v>
      </c>
      <c r="L59" s="46">
        <f>Rentepercentages!$A$28</f>
        <v>0</v>
      </c>
      <c r="M59" s="46">
        <f ca="1">IF(L60=0,Rentepercentages!$A$31,L60-1)</f>
        <v>44221</v>
      </c>
      <c r="N59" s="47">
        <f>Rentepercentages!$B$28</f>
        <v>0</v>
      </c>
      <c r="O59" s="46">
        <f t="shared" si="17"/>
        <v>0</v>
      </c>
      <c r="P59" s="6">
        <f t="shared" ca="1" si="18"/>
        <v>44221</v>
      </c>
      <c r="Q59" s="7">
        <f t="shared" si="19"/>
        <v>0</v>
      </c>
      <c r="R59" s="1">
        <f t="shared" si="20"/>
        <v>0</v>
      </c>
    </row>
    <row r="60" spans="3:18" x14ac:dyDescent="0.25">
      <c r="C60" s="46">
        <f>Rentepercentages!$A$29</f>
        <v>0</v>
      </c>
      <c r="D60" s="46">
        <f ca="1">IF(C61=0,Rentepercentages!$A$31,C61-1)</f>
        <v>44221</v>
      </c>
      <c r="E60" s="47">
        <f>Rentepercentages!$B$29</f>
        <v>0</v>
      </c>
      <c r="F60" s="46">
        <f t="shared" si="12"/>
        <v>0</v>
      </c>
      <c r="G60" s="6">
        <f t="shared" ca="1" si="13"/>
        <v>44221</v>
      </c>
      <c r="H60" s="7">
        <f t="shared" si="14"/>
        <v>0</v>
      </c>
      <c r="I60" s="1">
        <f t="shared" si="15"/>
        <v>0</v>
      </c>
      <c r="L60" s="46">
        <f>Rentepercentages!$A$29</f>
        <v>0</v>
      </c>
      <c r="M60" s="46">
        <f ca="1">IF(L61=0,Rentepercentages!$A$31,L61-1)</f>
        <v>44221</v>
      </c>
      <c r="N60" s="47">
        <f>Rentepercentages!$B$29</f>
        <v>0</v>
      </c>
      <c r="O60" s="46">
        <f t="shared" si="17"/>
        <v>0</v>
      </c>
      <c r="P60" s="6">
        <f t="shared" ca="1" si="18"/>
        <v>44221</v>
      </c>
      <c r="Q60" s="7">
        <f t="shared" si="19"/>
        <v>0</v>
      </c>
      <c r="R60" s="1">
        <f t="shared" si="20"/>
        <v>0</v>
      </c>
    </row>
    <row r="61" spans="3:18" x14ac:dyDescent="0.25">
      <c r="C61" s="46">
        <f>Rentepercentages!$A$30</f>
        <v>0</v>
      </c>
      <c r="D61" s="46">
        <f ca="1">IF(C62=0,Rentepercentages!$A$31,C62-1)</f>
        <v>44221</v>
      </c>
      <c r="E61" s="47">
        <f>Rentepercentages!$B$30</f>
        <v>0</v>
      </c>
      <c r="F61" s="46">
        <f t="shared" si="12"/>
        <v>0</v>
      </c>
      <c r="G61" s="6">
        <f t="shared" ca="1" si="13"/>
        <v>44221</v>
      </c>
      <c r="H61" s="7">
        <f t="shared" si="14"/>
        <v>0</v>
      </c>
      <c r="I61" s="1">
        <f t="shared" si="15"/>
        <v>0</v>
      </c>
      <c r="L61" s="46">
        <f>Rentepercentages!$A$30</f>
        <v>0</v>
      </c>
      <c r="M61" s="46">
        <f ca="1">IF(L62=0,Rentepercentages!$A$31,L62-1)</f>
        <v>44221</v>
      </c>
      <c r="N61" s="47">
        <f>Rentepercentages!$B$30</f>
        <v>0</v>
      </c>
      <c r="O61" s="46">
        <f t="shared" si="17"/>
        <v>0</v>
      </c>
      <c r="P61" s="6">
        <f t="shared" ca="1" si="18"/>
        <v>44221</v>
      </c>
      <c r="Q61" s="7">
        <f t="shared" si="19"/>
        <v>0</v>
      </c>
      <c r="R61" s="1">
        <f t="shared" si="20"/>
        <v>0</v>
      </c>
    </row>
    <row r="62" spans="3:18" x14ac:dyDescent="0.25">
      <c r="C62" s="46"/>
      <c r="D62" s="46"/>
      <c r="E62" s="46"/>
      <c r="H62" s="7">
        <f>SUM(H36:H61)</f>
        <v>0</v>
      </c>
      <c r="I62" s="13">
        <f>SUM(I36:I61)</f>
        <v>0</v>
      </c>
      <c r="L62" s="46"/>
      <c r="M62" s="46"/>
      <c r="N62" s="46"/>
      <c r="Q62" s="7">
        <f>SUM(Q36:Q61)</f>
        <v>0</v>
      </c>
      <c r="R62" s="13">
        <f>SUM(R36:R61)</f>
        <v>0</v>
      </c>
    </row>
    <row r="64" spans="3:18" x14ac:dyDescent="0.25">
      <c r="F64" s="40" t="s">
        <v>19</v>
      </c>
      <c r="G64" s="41" t="s">
        <v>20</v>
      </c>
      <c r="H64" s="42"/>
      <c r="I64" s="43"/>
      <c r="O64" s="40" t="s">
        <v>19</v>
      </c>
      <c r="P64" s="41" t="s">
        <v>20</v>
      </c>
      <c r="Q64" s="42"/>
      <c r="R64" s="43"/>
    </row>
    <row r="65" spans="1:18" x14ac:dyDescent="0.25">
      <c r="F65" s="6">
        <f>'Overzicht vordering'!C20</f>
        <v>0</v>
      </c>
      <c r="G65" s="6" t="str">
        <f>'Overzicht vordering'!D20</f>
        <v xml:space="preserve"> </v>
      </c>
      <c r="O65" s="6">
        <f>'Overzicht vordering'!C30</f>
        <v>0</v>
      </c>
      <c r="P65" s="6" t="str">
        <f>'Overzicht vordering'!D30</f>
        <v xml:space="preserve"> </v>
      </c>
    </row>
    <row r="66" spans="1:18" x14ac:dyDescent="0.25">
      <c r="A66" s="8" t="s">
        <v>22</v>
      </c>
      <c r="B66" s="44"/>
      <c r="C66" s="40" t="s">
        <v>24</v>
      </c>
      <c r="D66" s="40" t="s">
        <v>25</v>
      </c>
      <c r="E66" s="40" t="s">
        <v>23</v>
      </c>
      <c r="F66" s="8" t="s">
        <v>26</v>
      </c>
      <c r="G66" s="9" t="s">
        <v>27</v>
      </c>
      <c r="H66" s="10" t="s">
        <v>18</v>
      </c>
      <c r="I66" s="11" t="s">
        <v>9</v>
      </c>
      <c r="J66" s="8" t="s">
        <v>22</v>
      </c>
      <c r="K66" s="44"/>
      <c r="L66" s="40" t="s">
        <v>24</v>
      </c>
      <c r="M66" s="40" t="s">
        <v>25</v>
      </c>
      <c r="N66" s="40" t="s">
        <v>23</v>
      </c>
      <c r="O66" s="8" t="s">
        <v>26</v>
      </c>
      <c r="P66" s="9" t="s">
        <v>27</v>
      </c>
      <c r="Q66" s="10" t="s">
        <v>18</v>
      </c>
      <c r="R66" s="11" t="s">
        <v>9</v>
      </c>
    </row>
    <row r="67" spans="1:18" x14ac:dyDescent="0.25">
      <c r="A67" s="2">
        <f>A36+1</f>
        <v>3</v>
      </c>
      <c r="B67" s="45">
        <f>'Overzicht vordering'!F20</f>
        <v>0</v>
      </c>
      <c r="C67" s="46">
        <f>Rentepercentages!$A$5</f>
        <v>36892</v>
      </c>
      <c r="D67" s="46">
        <f>IF(C68=0,0,C68-1)</f>
        <v>37256</v>
      </c>
      <c r="E67" s="47">
        <f>Rentepercentages!$B$5</f>
        <v>0.08</v>
      </c>
      <c r="F67" s="46">
        <f>IF(C67&lt;$F$65,$F$65,C67)</f>
        <v>36892</v>
      </c>
      <c r="G67" s="6">
        <f>IF($G$65&lt;D67,$G$65,D67)</f>
        <v>37256</v>
      </c>
      <c r="H67" s="7">
        <f>IF($B$67=0,0,IF(C67=0,0,IF($F$3=0,0,IF(G67-F67&lt;0,0,G67-F67+1))))</f>
        <v>0</v>
      </c>
      <c r="I67" s="1">
        <f>ROUND(IF(H67=0,0,$B$67*E67*H67/365),2)</f>
        <v>0</v>
      </c>
      <c r="J67" s="2">
        <f>J36+1</f>
        <v>13</v>
      </c>
      <c r="K67" s="45">
        <f>'Overzicht vordering'!F30</f>
        <v>0</v>
      </c>
      <c r="L67" s="46">
        <f>Rentepercentages!$A$5</f>
        <v>36892</v>
      </c>
      <c r="M67" s="46">
        <f>IF(L68=0,0,L68-1)</f>
        <v>37256</v>
      </c>
      <c r="N67" s="47">
        <f>Rentepercentages!$B$5</f>
        <v>0.08</v>
      </c>
      <c r="O67" s="46">
        <f>IF(L67&lt;$O$65,$O$65,L67)</f>
        <v>36892</v>
      </c>
      <c r="P67" s="6">
        <f>IF($P$65&lt;M67,$P$65,M67)</f>
        <v>37256</v>
      </c>
      <c r="Q67" s="7">
        <f>IF($K$67=0,0,IF(L67=0,0,IF($O$65=0,0,IF(P67-O67&lt;0,0,P67-O67+1))))</f>
        <v>0</v>
      </c>
      <c r="R67" s="1">
        <f>ROUND(IF(Q67=0,0,$K$67*N67*Q67/365),2)</f>
        <v>0</v>
      </c>
    </row>
    <row r="68" spans="1:18" x14ac:dyDescent="0.25">
      <c r="B68" s="45"/>
      <c r="C68" s="46">
        <f>Rentepercentages!$A$6</f>
        <v>37257</v>
      </c>
      <c r="D68" s="46">
        <f t="shared" ref="D68:D76" si="21">IF(C69=0,0,C69-1)</f>
        <v>37833</v>
      </c>
      <c r="E68" s="47">
        <f>Rentepercentages!$B$6</f>
        <v>7.0000000000000007E-2</v>
      </c>
      <c r="F68" s="46">
        <f t="shared" ref="F68:F92" si="22">IF(C68&lt;$F$65,$F$65,C68)</f>
        <v>37257</v>
      </c>
      <c r="G68" s="6">
        <f t="shared" ref="G68:G92" si="23">IF($G$65&lt;D68,$G$65,D68)</f>
        <v>37833</v>
      </c>
      <c r="H68" s="7">
        <f t="shared" ref="H68:H92" si="24">IF($B$67=0,0,IF(C68=0,0,IF($F$3=0,0,IF(G68-F68&lt;0,0,G68-F68+1))))</f>
        <v>0</v>
      </c>
      <c r="I68" s="1">
        <f t="shared" ref="I68:I92" si="25">ROUND(IF(H68=0,0,$B$67*E68*H68/365),2)</f>
        <v>0</v>
      </c>
      <c r="K68" s="45"/>
      <c r="L68" s="46">
        <f>Rentepercentages!$A$6</f>
        <v>37257</v>
      </c>
      <c r="M68" s="46">
        <f t="shared" ref="M68:M76" si="26">IF(L69=0,0,L69-1)</f>
        <v>37833</v>
      </c>
      <c r="N68" s="47">
        <f>Rentepercentages!$B$6</f>
        <v>7.0000000000000007E-2</v>
      </c>
      <c r="O68" s="46">
        <f t="shared" ref="O68:O92" si="27">IF(L68&lt;$O$65,$O$65,L68)</f>
        <v>37257</v>
      </c>
      <c r="P68" s="6">
        <f t="shared" ref="P68:P92" si="28">IF($P$65&lt;M68,$P$65,M68)</f>
        <v>37833</v>
      </c>
      <c r="Q68" s="7">
        <f t="shared" ref="Q68:Q92" si="29">IF($K$67=0,0,IF(L68=0,0,IF($O$65=0,0,IF(P68-O68&lt;0,0,P68-O68+1))))</f>
        <v>0</v>
      </c>
      <c r="R68" s="1">
        <f t="shared" ref="R68:R92" si="30">ROUND(IF(Q68=0,0,$K$67*N68*Q68/365),2)</f>
        <v>0</v>
      </c>
    </row>
    <row r="69" spans="1:18" x14ac:dyDescent="0.25">
      <c r="B69" s="45"/>
      <c r="C69" s="46">
        <f>Rentepercentages!$A$7</f>
        <v>37834</v>
      </c>
      <c r="D69" s="46">
        <f t="shared" si="21"/>
        <v>38017</v>
      </c>
      <c r="E69" s="47">
        <f>Rentepercentages!$B$7</f>
        <v>0.05</v>
      </c>
      <c r="F69" s="46">
        <f t="shared" si="22"/>
        <v>37834</v>
      </c>
      <c r="G69" s="6">
        <f t="shared" si="23"/>
        <v>38017</v>
      </c>
      <c r="H69" s="7">
        <f t="shared" si="24"/>
        <v>0</v>
      </c>
      <c r="I69" s="1">
        <f t="shared" si="25"/>
        <v>0</v>
      </c>
      <c r="K69" s="45"/>
      <c r="L69" s="46">
        <f>Rentepercentages!$A$7</f>
        <v>37834</v>
      </c>
      <c r="M69" s="46">
        <f t="shared" si="26"/>
        <v>38017</v>
      </c>
      <c r="N69" s="47">
        <f>Rentepercentages!$B$7</f>
        <v>0.05</v>
      </c>
      <c r="O69" s="46">
        <f t="shared" si="27"/>
        <v>37834</v>
      </c>
      <c r="P69" s="6">
        <f t="shared" si="28"/>
        <v>38017</v>
      </c>
      <c r="Q69" s="7">
        <f t="shared" si="29"/>
        <v>0</v>
      </c>
      <c r="R69" s="1">
        <f t="shared" si="30"/>
        <v>0</v>
      </c>
    </row>
    <row r="70" spans="1:18" x14ac:dyDescent="0.25">
      <c r="B70" s="45"/>
      <c r="C70" s="46">
        <f>Rentepercentages!$A$8</f>
        <v>38018</v>
      </c>
      <c r="D70" s="46">
        <f t="shared" si="21"/>
        <v>39082</v>
      </c>
      <c r="E70" s="47">
        <f>Rentepercentages!$B$8</f>
        <v>0.04</v>
      </c>
      <c r="F70" s="46">
        <f t="shared" si="22"/>
        <v>38018</v>
      </c>
      <c r="G70" s="6">
        <f t="shared" si="23"/>
        <v>39082</v>
      </c>
      <c r="H70" s="7">
        <f t="shared" si="24"/>
        <v>0</v>
      </c>
      <c r="I70" s="1">
        <f t="shared" si="25"/>
        <v>0</v>
      </c>
      <c r="K70" s="45"/>
      <c r="L70" s="46">
        <f>Rentepercentages!$A$8</f>
        <v>38018</v>
      </c>
      <c r="M70" s="46">
        <f t="shared" si="26"/>
        <v>39082</v>
      </c>
      <c r="N70" s="47">
        <f>Rentepercentages!$B$8</f>
        <v>0.04</v>
      </c>
      <c r="O70" s="46">
        <f t="shared" si="27"/>
        <v>38018</v>
      </c>
      <c r="P70" s="6">
        <f t="shared" si="28"/>
        <v>39082</v>
      </c>
      <c r="Q70" s="7">
        <f t="shared" si="29"/>
        <v>0</v>
      </c>
      <c r="R70" s="1">
        <f t="shared" si="30"/>
        <v>0</v>
      </c>
    </row>
    <row r="71" spans="1:18" x14ac:dyDescent="0.25">
      <c r="C71" s="46">
        <f>Rentepercentages!$A$9</f>
        <v>39083</v>
      </c>
      <c r="D71" s="46">
        <f t="shared" si="21"/>
        <v>39994</v>
      </c>
      <c r="E71" s="47">
        <f>Rentepercentages!$B$9</f>
        <v>0.06</v>
      </c>
      <c r="F71" s="46">
        <f t="shared" si="22"/>
        <v>39083</v>
      </c>
      <c r="G71" s="6">
        <f t="shared" si="23"/>
        <v>39994</v>
      </c>
      <c r="H71" s="7">
        <f t="shared" si="24"/>
        <v>0</v>
      </c>
      <c r="I71" s="1">
        <f t="shared" si="25"/>
        <v>0</v>
      </c>
      <c r="L71" s="46">
        <f>Rentepercentages!$A$9</f>
        <v>39083</v>
      </c>
      <c r="M71" s="46">
        <f t="shared" si="26"/>
        <v>39994</v>
      </c>
      <c r="N71" s="47">
        <f>Rentepercentages!$B$9</f>
        <v>0.06</v>
      </c>
      <c r="O71" s="46">
        <f t="shared" si="27"/>
        <v>39083</v>
      </c>
      <c r="P71" s="6">
        <f t="shared" si="28"/>
        <v>39994</v>
      </c>
      <c r="Q71" s="7">
        <f t="shared" si="29"/>
        <v>0</v>
      </c>
      <c r="R71" s="1">
        <f t="shared" si="30"/>
        <v>0</v>
      </c>
    </row>
    <row r="72" spans="1:18" x14ac:dyDescent="0.25">
      <c r="C72" s="46">
        <f>Rentepercentages!$A$10</f>
        <v>39995</v>
      </c>
      <c r="D72" s="46">
        <f t="shared" si="21"/>
        <v>40178</v>
      </c>
      <c r="E72" s="47">
        <f>Rentepercentages!$B$10</f>
        <v>0.04</v>
      </c>
      <c r="F72" s="46">
        <f t="shared" si="22"/>
        <v>39995</v>
      </c>
      <c r="G72" s="6">
        <f t="shared" si="23"/>
        <v>40178</v>
      </c>
      <c r="H72" s="7">
        <f t="shared" si="24"/>
        <v>0</v>
      </c>
      <c r="I72" s="1">
        <f t="shared" si="25"/>
        <v>0</v>
      </c>
      <c r="L72" s="46">
        <f>Rentepercentages!$A$10</f>
        <v>39995</v>
      </c>
      <c r="M72" s="46">
        <f t="shared" si="26"/>
        <v>40178</v>
      </c>
      <c r="N72" s="47">
        <f>Rentepercentages!$B$10</f>
        <v>0.04</v>
      </c>
      <c r="O72" s="46">
        <f t="shared" si="27"/>
        <v>39995</v>
      </c>
      <c r="P72" s="6">
        <f t="shared" si="28"/>
        <v>40178</v>
      </c>
      <c r="Q72" s="7">
        <f t="shared" si="29"/>
        <v>0</v>
      </c>
      <c r="R72" s="1">
        <f t="shared" si="30"/>
        <v>0</v>
      </c>
    </row>
    <row r="73" spans="1:18" x14ac:dyDescent="0.25">
      <c r="C73" s="46">
        <f>Rentepercentages!$A$11</f>
        <v>40179</v>
      </c>
      <c r="D73" s="46">
        <f t="shared" si="21"/>
        <v>40724</v>
      </c>
      <c r="E73" s="47">
        <f>Rentepercentages!$B$11</f>
        <v>0.03</v>
      </c>
      <c r="F73" s="46">
        <f t="shared" si="22"/>
        <v>40179</v>
      </c>
      <c r="G73" s="6">
        <f t="shared" si="23"/>
        <v>40724</v>
      </c>
      <c r="H73" s="7">
        <f t="shared" si="24"/>
        <v>0</v>
      </c>
      <c r="I73" s="1">
        <f t="shared" si="25"/>
        <v>0</v>
      </c>
      <c r="L73" s="46">
        <f>Rentepercentages!$A$11</f>
        <v>40179</v>
      </c>
      <c r="M73" s="46">
        <f t="shared" si="26"/>
        <v>40724</v>
      </c>
      <c r="N73" s="47">
        <f>Rentepercentages!$B$11</f>
        <v>0.03</v>
      </c>
      <c r="O73" s="46">
        <f t="shared" si="27"/>
        <v>40179</v>
      </c>
      <c r="P73" s="6">
        <f t="shared" si="28"/>
        <v>40724</v>
      </c>
      <c r="Q73" s="7">
        <f t="shared" si="29"/>
        <v>0</v>
      </c>
      <c r="R73" s="1">
        <f t="shared" si="30"/>
        <v>0</v>
      </c>
    </row>
    <row r="74" spans="1:18" x14ac:dyDescent="0.25">
      <c r="C74" s="46">
        <f>Rentepercentages!$A$12</f>
        <v>40725</v>
      </c>
      <c r="D74" s="46">
        <f t="shared" si="21"/>
        <v>41090</v>
      </c>
      <c r="E74" s="47">
        <f>Rentepercentages!$B$12</f>
        <v>0.04</v>
      </c>
      <c r="F74" s="46">
        <f t="shared" si="22"/>
        <v>40725</v>
      </c>
      <c r="G74" s="6">
        <f t="shared" si="23"/>
        <v>41090</v>
      </c>
      <c r="H74" s="7">
        <f t="shared" si="24"/>
        <v>0</v>
      </c>
      <c r="I74" s="1">
        <f t="shared" si="25"/>
        <v>0</v>
      </c>
      <c r="L74" s="46">
        <f>Rentepercentages!$A$12</f>
        <v>40725</v>
      </c>
      <c r="M74" s="46">
        <f t="shared" si="26"/>
        <v>41090</v>
      </c>
      <c r="N74" s="47">
        <f>Rentepercentages!$B$12</f>
        <v>0.04</v>
      </c>
      <c r="O74" s="46">
        <f t="shared" si="27"/>
        <v>40725</v>
      </c>
      <c r="P74" s="6">
        <f t="shared" si="28"/>
        <v>41090</v>
      </c>
      <c r="Q74" s="7">
        <f t="shared" si="29"/>
        <v>0</v>
      </c>
      <c r="R74" s="1">
        <f t="shared" si="30"/>
        <v>0</v>
      </c>
    </row>
    <row r="75" spans="1:18" x14ac:dyDescent="0.25">
      <c r="C75" s="46">
        <f>Rentepercentages!$A$13</f>
        <v>41091</v>
      </c>
      <c r="D75" s="46">
        <f t="shared" si="21"/>
        <v>41639</v>
      </c>
      <c r="E75" s="47">
        <f>Rentepercentages!$B$13</f>
        <v>0.03</v>
      </c>
      <c r="F75" s="46">
        <f t="shared" si="22"/>
        <v>41091</v>
      </c>
      <c r="G75" s="6">
        <f t="shared" si="23"/>
        <v>41639</v>
      </c>
      <c r="H75" s="7">
        <f t="shared" si="24"/>
        <v>0</v>
      </c>
      <c r="I75" s="1">
        <f t="shared" si="25"/>
        <v>0</v>
      </c>
      <c r="L75" s="46">
        <f>Rentepercentages!$A$13</f>
        <v>41091</v>
      </c>
      <c r="M75" s="46">
        <f t="shared" si="26"/>
        <v>41639</v>
      </c>
      <c r="N75" s="47">
        <f>Rentepercentages!$B$13</f>
        <v>0.03</v>
      </c>
      <c r="O75" s="46">
        <f t="shared" si="27"/>
        <v>41091</v>
      </c>
      <c r="P75" s="6">
        <f t="shared" si="28"/>
        <v>41639</v>
      </c>
      <c r="Q75" s="7">
        <f t="shared" si="29"/>
        <v>0</v>
      </c>
      <c r="R75" s="1">
        <f t="shared" si="30"/>
        <v>0</v>
      </c>
    </row>
    <row r="76" spans="1:18" x14ac:dyDescent="0.25">
      <c r="C76" s="46">
        <f>Rentepercentages!$A$14</f>
        <v>41640</v>
      </c>
      <c r="D76" s="46">
        <f t="shared" si="21"/>
        <v>42004</v>
      </c>
      <c r="E76" s="47">
        <f>Rentepercentages!$B$14</f>
        <v>0.03</v>
      </c>
      <c r="F76" s="46">
        <f t="shared" si="22"/>
        <v>41640</v>
      </c>
      <c r="G76" s="6">
        <f t="shared" si="23"/>
        <v>42004</v>
      </c>
      <c r="H76" s="7">
        <f t="shared" si="24"/>
        <v>0</v>
      </c>
      <c r="I76" s="1">
        <f t="shared" si="25"/>
        <v>0</v>
      </c>
      <c r="L76" s="46">
        <f>Rentepercentages!$A$14</f>
        <v>41640</v>
      </c>
      <c r="M76" s="46">
        <f t="shared" si="26"/>
        <v>42004</v>
      </c>
      <c r="N76" s="47">
        <f>Rentepercentages!$B$14</f>
        <v>0.03</v>
      </c>
      <c r="O76" s="46">
        <f t="shared" si="27"/>
        <v>41640</v>
      </c>
      <c r="P76" s="6">
        <f t="shared" si="28"/>
        <v>42004</v>
      </c>
      <c r="Q76" s="7">
        <f t="shared" si="29"/>
        <v>0</v>
      </c>
      <c r="R76" s="1">
        <f t="shared" si="30"/>
        <v>0</v>
      </c>
    </row>
    <row r="77" spans="1:18" x14ac:dyDescent="0.25">
      <c r="C77" s="46">
        <f>Rentepercentages!$A$15</f>
        <v>42005</v>
      </c>
      <c r="D77" s="46">
        <f ca="1">IF(C78=0,Rentepercentages!$A$31,C78-1)</f>
        <v>44221</v>
      </c>
      <c r="E77" s="47">
        <f>Rentepercentages!$B$15</f>
        <v>0.02</v>
      </c>
      <c r="F77" s="46">
        <f t="shared" si="22"/>
        <v>42005</v>
      </c>
      <c r="G77" s="6">
        <f t="shared" ca="1" si="23"/>
        <v>44221</v>
      </c>
      <c r="H77" s="7">
        <f t="shared" si="24"/>
        <v>0</v>
      </c>
      <c r="I77" s="1">
        <f t="shared" si="25"/>
        <v>0</v>
      </c>
      <c r="L77" s="46">
        <f>Rentepercentages!$A$15</f>
        <v>42005</v>
      </c>
      <c r="M77" s="46">
        <f ca="1">IF(L78=0,Rentepercentages!$A$31,L78-1)</f>
        <v>44221</v>
      </c>
      <c r="N77" s="47">
        <f>Rentepercentages!$B$15</f>
        <v>0.02</v>
      </c>
      <c r="O77" s="46">
        <f t="shared" si="27"/>
        <v>42005</v>
      </c>
      <c r="P77" s="6">
        <f t="shared" ca="1" si="28"/>
        <v>44221</v>
      </c>
      <c r="Q77" s="7">
        <f t="shared" si="29"/>
        <v>0</v>
      </c>
      <c r="R77" s="1">
        <f t="shared" si="30"/>
        <v>0</v>
      </c>
    </row>
    <row r="78" spans="1:18" x14ac:dyDescent="0.25">
      <c r="C78" s="46">
        <f>Rentepercentages!$A$16</f>
        <v>0</v>
      </c>
      <c r="D78" s="46">
        <f ca="1">IF(C79=0,Rentepercentages!$A$31,C79-1)</f>
        <v>44221</v>
      </c>
      <c r="E78" s="47">
        <f>Rentepercentages!$B$16</f>
        <v>0</v>
      </c>
      <c r="F78" s="46">
        <f t="shared" si="22"/>
        <v>0</v>
      </c>
      <c r="G78" s="6">
        <f t="shared" ca="1" si="23"/>
        <v>44221</v>
      </c>
      <c r="H78" s="7">
        <f t="shared" si="24"/>
        <v>0</v>
      </c>
      <c r="I78" s="1">
        <f t="shared" si="25"/>
        <v>0</v>
      </c>
      <c r="L78" s="46">
        <f>Rentepercentages!$A$16</f>
        <v>0</v>
      </c>
      <c r="M78" s="46">
        <f ca="1">IF(L79=0,Rentepercentages!$A$31,L79-1)</f>
        <v>44221</v>
      </c>
      <c r="N78" s="47">
        <f>Rentepercentages!$B$16</f>
        <v>0</v>
      </c>
      <c r="O78" s="46">
        <f t="shared" si="27"/>
        <v>0</v>
      </c>
      <c r="P78" s="6">
        <f t="shared" ca="1" si="28"/>
        <v>44221</v>
      </c>
      <c r="Q78" s="7">
        <f t="shared" si="29"/>
        <v>0</v>
      </c>
      <c r="R78" s="1">
        <f t="shared" si="30"/>
        <v>0</v>
      </c>
    </row>
    <row r="79" spans="1:18" x14ac:dyDescent="0.25">
      <c r="C79" s="46">
        <f>Rentepercentages!$A$17</f>
        <v>0</v>
      </c>
      <c r="D79" s="46">
        <f ca="1">IF(C80=0,Rentepercentages!$A$31,C80-1)</f>
        <v>44221</v>
      </c>
      <c r="E79" s="47">
        <f>Rentepercentages!$B$17</f>
        <v>0</v>
      </c>
      <c r="F79" s="46">
        <f t="shared" si="22"/>
        <v>0</v>
      </c>
      <c r="G79" s="6">
        <f t="shared" ca="1" si="23"/>
        <v>44221</v>
      </c>
      <c r="H79" s="7">
        <f t="shared" si="24"/>
        <v>0</v>
      </c>
      <c r="I79" s="1">
        <f t="shared" si="25"/>
        <v>0</v>
      </c>
      <c r="L79" s="46">
        <f>Rentepercentages!$A$17</f>
        <v>0</v>
      </c>
      <c r="M79" s="46">
        <f ca="1">IF(L80=0,Rentepercentages!$A$31,L80-1)</f>
        <v>44221</v>
      </c>
      <c r="N79" s="47">
        <f>Rentepercentages!$B$17</f>
        <v>0</v>
      </c>
      <c r="O79" s="46">
        <f t="shared" si="27"/>
        <v>0</v>
      </c>
      <c r="P79" s="6">
        <f t="shared" ca="1" si="28"/>
        <v>44221</v>
      </c>
      <c r="Q79" s="7">
        <f t="shared" si="29"/>
        <v>0</v>
      </c>
      <c r="R79" s="1">
        <f t="shared" si="30"/>
        <v>0</v>
      </c>
    </row>
    <row r="80" spans="1:18" x14ac:dyDescent="0.25">
      <c r="C80" s="46">
        <f>Rentepercentages!$A$18</f>
        <v>0</v>
      </c>
      <c r="D80" s="46">
        <f ca="1">IF(C81=0,Rentepercentages!$A$31,C81-1)</f>
        <v>44221</v>
      </c>
      <c r="E80" s="47">
        <f>Rentepercentages!$B$18</f>
        <v>0</v>
      </c>
      <c r="F80" s="46">
        <f t="shared" si="22"/>
        <v>0</v>
      </c>
      <c r="G80" s="6">
        <f t="shared" ca="1" si="23"/>
        <v>44221</v>
      </c>
      <c r="H80" s="7">
        <f t="shared" si="24"/>
        <v>0</v>
      </c>
      <c r="I80" s="1">
        <f t="shared" si="25"/>
        <v>0</v>
      </c>
      <c r="L80" s="46">
        <f>Rentepercentages!$A$18</f>
        <v>0</v>
      </c>
      <c r="M80" s="46">
        <f ca="1">IF(L81=0,Rentepercentages!$A$31,L81-1)</f>
        <v>44221</v>
      </c>
      <c r="N80" s="47">
        <f>Rentepercentages!$B$18</f>
        <v>0</v>
      </c>
      <c r="O80" s="46">
        <f t="shared" si="27"/>
        <v>0</v>
      </c>
      <c r="P80" s="6">
        <f t="shared" ca="1" si="28"/>
        <v>44221</v>
      </c>
      <c r="Q80" s="7">
        <f t="shared" si="29"/>
        <v>0</v>
      </c>
      <c r="R80" s="1">
        <f t="shared" si="30"/>
        <v>0</v>
      </c>
    </row>
    <row r="81" spans="3:18" x14ac:dyDescent="0.25">
      <c r="C81" s="46">
        <f>Rentepercentages!$A$19</f>
        <v>0</v>
      </c>
      <c r="D81" s="46">
        <f ca="1">IF(C82=0,Rentepercentages!$A$31,C82-1)</f>
        <v>44221</v>
      </c>
      <c r="E81" s="47">
        <f>Rentepercentages!$B$19</f>
        <v>0</v>
      </c>
      <c r="F81" s="46">
        <f t="shared" si="22"/>
        <v>0</v>
      </c>
      <c r="G81" s="6">
        <f t="shared" ca="1" si="23"/>
        <v>44221</v>
      </c>
      <c r="H81" s="7">
        <f t="shared" si="24"/>
        <v>0</v>
      </c>
      <c r="I81" s="1">
        <f t="shared" si="25"/>
        <v>0</v>
      </c>
      <c r="L81" s="46">
        <f>Rentepercentages!$A$19</f>
        <v>0</v>
      </c>
      <c r="M81" s="46">
        <f ca="1">IF(L82=0,Rentepercentages!$A$31,L82-1)</f>
        <v>44221</v>
      </c>
      <c r="N81" s="47">
        <f>Rentepercentages!$B$19</f>
        <v>0</v>
      </c>
      <c r="O81" s="46">
        <f t="shared" si="27"/>
        <v>0</v>
      </c>
      <c r="P81" s="6">
        <f t="shared" ca="1" si="28"/>
        <v>44221</v>
      </c>
      <c r="Q81" s="7">
        <f t="shared" si="29"/>
        <v>0</v>
      </c>
      <c r="R81" s="1">
        <f t="shared" si="30"/>
        <v>0</v>
      </c>
    </row>
    <row r="82" spans="3:18" x14ac:dyDescent="0.25">
      <c r="C82" s="46">
        <f>Rentepercentages!$A$20</f>
        <v>0</v>
      </c>
      <c r="D82" s="46">
        <f ca="1">IF(C83=0,Rentepercentages!$A$31,C83-1)</f>
        <v>44221</v>
      </c>
      <c r="E82" s="47">
        <f>Rentepercentages!$B$20</f>
        <v>0</v>
      </c>
      <c r="F82" s="46">
        <f t="shared" si="22"/>
        <v>0</v>
      </c>
      <c r="G82" s="6">
        <f t="shared" ca="1" si="23"/>
        <v>44221</v>
      </c>
      <c r="H82" s="7">
        <f t="shared" si="24"/>
        <v>0</v>
      </c>
      <c r="I82" s="1">
        <f t="shared" si="25"/>
        <v>0</v>
      </c>
      <c r="L82" s="46">
        <f>Rentepercentages!$A$20</f>
        <v>0</v>
      </c>
      <c r="M82" s="46">
        <f ca="1">IF(L83=0,Rentepercentages!$A$31,L83-1)</f>
        <v>44221</v>
      </c>
      <c r="N82" s="47">
        <f>Rentepercentages!$B$20</f>
        <v>0</v>
      </c>
      <c r="O82" s="46">
        <f t="shared" si="27"/>
        <v>0</v>
      </c>
      <c r="P82" s="6">
        <f t="shared" ca="1" si="28"/>
        <v>44221</v>
      </c>
      <c r="Q82" s="7">
        <f t="shared" si="29"/>
        <v>0</v>
      </c>
      <c r="R82" s="1">
        <f t="shared" si="30"/>
        <v>0</v>
      </c>
    </row>
    <row r="83" spans="3:18" x14ac:dyDescent="0.25">
      <c r="C83" s="46">
        <f>Rentepercentages!$A$21</f>
        <v>0</v>
      </c>
      <c r="D83" s="46">
        <f ca="1">IF(C84=0,Rentepercentages!$A$31,C84-1)</f>
        <v>44221</v>
      </c>
      <c r="E83" s="47">
        <f>Rentepercentages!$B$21</f>
        <v>0</v>
      </c>
      <c r="F83" s="46">
        <f t="shared" si="22"/>
        <v>0</v>
      </c>
      <c r="G83" s="6">
        <f t="shared" ca="1" si="23"/>
        <v>44221</v>
      </c>
      <c r="H83" s="7">
        <f t="shared" si="24"/>
        <v>0</v>
      </c>
      <c r="I83" s="1">
        <f t="shared" si="25"/>
        <v>0</v>
      </c>
      <c r="L83" s="46">
        <f>Rentepercentages!$A$21</f>
        <v>0</v>
      </c>
      <c r="M83" s="46">
        <f ca="1">IF(L84=0,Rentepercentages!$A$31,L84-1)</f>
        <v>44221</v>
      </c>
      <c r="N83" s="47">
        <f>Rentepercentages!$B$21</f>
        <v>0</v>
      </c>
      <c r="O83" s="46">
        <f t="shared" si="27"/>
        <v>0</v>
      </c>
      <c r="P83" s="6">
        <f t="shared" ca="1" si="28"/>
        <v>44221</v>
      </c>
      <c r="Q83" s="7">
        <f t="shared" si="29"/>
        <v>0</v>
      </c>
      <c r="R83" s="1">
        <f t="shared" si="30"/>
        <v>0</v>
      </c>
    </row>
    <row r="84" spans="3:18" x14ac:dyDescent="0.25">
      <c r="C84" s="46">
        <f>Rentepercentages!$A$22</f>
        <v>0</v>
      </c>
      <c r="D84" s="46">
        <f ca="1">IF(C85=0,Rentepercentages!$A$31,C85-1)</f>
        <v>44221</v>
      </c>
      <c r="E84" s="47">
        <f>Rentepercentages!$B$22</f>
        <v>0</v>
      </c>
      <c r="F84" s="46">
        <f t="shared" si="22"/>
        <v>0</v>
      </c>
      <c r="G84" s="6">
        <f t="shared" ca="1" si="23"/>
        <v>44221</v>
      </c>
      <c r="H84" s="7">
        <f t="shared" si="24"/>
        <v>0</v>
      </c>
      <c r="I84" s="1">
        <f t="shared" si="25"/>
        <v>0</v>
      </c>
      <c r="L84" s="46">
        <f>Rentepercentages!$A$22</f>
        <v>0</v>
      </c>
      <c r="M84" s="46">
        <f ca="1">IF(L85=0,Rentepercentages!$A$31,L85-1)</f>
        <v>44221</v>
      </c>
      <c r="N84" s="47">
        <f>Rentepercentages!$B$22</f>
        <v>0</v>
      </c>
      <c r="O84" s="46">
        <f t="shared" si="27"/>
        <v>0</v>
      </c>
      <c r="P84" s="6">
        <f t="shared" ca="1" si="28"/>
        <v>44221</v>
      </c>
      <c r="Q84" s="7">
        <f t="shared" si="29"/>
        <v>0</v>
      </c>
      <c r="R84" s="1">
        <f t="shared" si="30"/>
        <v>0</v>
      </c>
    </row>
    <row r="85" spans="3:18" x14ac:dyDescent="0.25">
      <c r="C85" s="46">
        <f>Rentepercentages!$A$23</f>
        <v>0</v>
      </c>
      <c r="D85" s="46">
        <f ca="1">IF(C86=0,Rentepercentages!$A$31,C86-1)</f>
        <v>44221</v>
      </c>
      <c r="E85" s="47">
        <f>Rentepercentages!$B$23</f>
        <v>0</v>
      </c>
      <c r="F85" s="46">
        <f t="shared" si="22"/>
        <v>0</v>
      </c>
      <c r="G85" s="6">
        <f t="shared" ca="1" si="23"/>
        <v>44221</v>
      </c>
      <c r="H85" s="7">
        <f t="shared" si="24"/>
        <v>0</v>
      </c>
      <c r="I85" s="1">
        <f t="shared" si="25"/>
        <v>0</v>
      </c>
      <c r="L85" s="46">
        <f>Rentepercentages!$A$23</f>
        <v>0</v>
      </c>
      <c r="M85" s="46">
        <f ca="1">IF(L86=0,Rentepercentages!$A$31,L86-1)</f>
        <v>44221</v>
      </c>
      <c r="N85" s="47">
        <f>Rentepercentages!$B$23</f>
        <v>0</v>
      </c>
      <c r="O85" s="46">
        <f t="shared" si="27"/>
        <v>0</v>
      </c>
      <c r="P85" s="6">
        <f t="shared" ca="1" si="28"/>
        <v>44221</v>
      </c>
      <c r="Q85" s="7">
        <f t="shared" si="29"/>
        <v>0</v>
      </c>
      <c r="R85" s="1">
        <f t="shared" si="30"/>
        <v>0</v>
      </c>
    </row>
    <row r="86" spans="3:18" x14ac:dyDescent="0.25">
      <c r="C86" s="46">
        <f>Rentepercentages!$A$24</f>
        <v>0</v>
      </c>
      <c r="D86" s="46">
        <f ca="1">IF(C87=0,Rentepercentages!$A$31,C87-1)</f>
        <v>44221</v>
      </c>
      <c r="E86" s="47">
        <f>Rentepercentages!$B$24</f>
        <v>0</v>
      </c>
      <c r="F86" s="46">
        <f t="shared" si="22"/>
        <v>0</v>
      </c>
      <c r="G86" s="6">
        <f t="shared" ca="1" si="23"/>
        <v>44221</v>
      </c>
      <c r="H86" s="7">
        <f t="shared" si="24"/>
        <v>0</v>
      </c>
      <c r="I86" s="1">
        <f t="shared" si="25"/>
        <v>0</v>
      </c>
      <c r="L86" s="46">
        <f>Rentepercentages!$A$24</f>
        <v>0</v>
      </c>
      <c r="M86" s="46">
        <f ca="1">IF(L87=0,Rentepercentages!$A$31,L87-1)</f>
        <v>44221</v>
      </c>
      <c r="N86" s="47">
        <f>Rentepercentages!$B$24</f>
        <v>0</v>
      </c>
      <c r="O86" s="46">
        <f t="shared" si="27"/>
        <v>0</v>
      </c>
      <c r="P86" s="6">
        <f t="shared" ca="1" si="28"/>
        <v>44221</v>
      </c>
      <c r="Q86" s="7">
        <f t="shared" si="29"/>
        <v>0</v>
      </c>
      <c r="R86" s="1">
        <f t="shared" si="30"/>
        <v>0</v>
      </c>
    </row>
    <row r="87" spans="3:18" x14ac:dyDescent="0.25">
      <c r="C87" s="46">
        <f>Rentepercentages!$A$25</f>
        <v>0</v>
      </c>
      <c r="D87" s="46">
        <f ca="1">IF(C88=0,Rentepercentages!$A$31,C88-1)</f>
        <v>44221</v>
      </c>
      <c r="E87" s="47">
        <f>Rentepercentages!$B$25</f>
        <v>0</v>
      </c>
      <c r="F87" s="46">
        <f t="shared" si="22"/>
        <v>0</v>
      </c>
      <c r="G87" s="6">
        <f t="shared" ca="1" si="23"/>
        <v>44221</v>
      </c>
      <c r="H87" s="7">
        <f t="shared" si="24"/>
        <v>0</v>
      </c>
      <c r="I87" s="1">
        <f t="shared" si="25"/>
        <v>0</v>
      </c>
      <c r="L87" s="46">
        <f>Rentepercentages!$A$25</f>
        <v>0</v>
      </c>
      <c r="M87" s="46">
        <f ca="1">IF(L88=0,Rentepercentages!$A$31,L88-1)</f>
        <v>44221</v>
      </c>
      <c r="N87" s="47">
        <f>Rentepercentages!$B$25</f>
        <v>0</v>
      </c>
      <c r="O87" s="46">
        <f t="shared" si="27"/>
        <v>0</v>
      </c>
      <c r="P87" s="6">
        <f t="shared" ca="1" si="28"/>
        <v>44221</v>
      </c>
      <c r="Q87" s="7">
        <f t="shared" si="29"/>
        <v>0</v>
      </c>
      <c r="R87" s="1">
        <f t="shared" si="30"/>
        <v>0</v>
      </c>
    </row>
    <row r="88" spans="3:18" x14ac:dyDescent="0.25">
      <c r="C88" s="46">
        <f>Rentepercentages!$A$26</f>
        <v>0</v>
      </c>
      <c r="D88" s="46">
        <f ca="1">IF(C89=0,Rentepercentages!$A$31,C89-1)</f>
        <v>44221</v>
      </c>
      <c r="E88" s="47">
        <f>Rentepercentages!$B$26</f>
        <v>0</v>
      </c>
      <c r="F88" s="46">
        <f t="shared" si="22"/>
        <v>0</v>
      </c>
      <c r="G88" s="6">
        <f t="shared" ca="1" si="23"/>
        <v>44221</v>
      </c>
      <c r="H88" s="7">
        <f t="shared" si="24"/>
        <v>0</v>
      </c>
      <c r="I88" s="1">
        <f t="shared" si="25"/>
        <v>0</v>
      </c>
      <c r="L88" s="46">
        <f>Rentepercentages!$A$26</f>
        <v>0</v>
      </c>
      <c r="M88" s="46">
        <f ca="1">IF(L89=0,Rentepercentages!$A$31,L89-1)</f>
        <v>44221</v>
      </c>
      <c r="N88" s="47">
        <f>Rentepercentages!$B$26</f>
        <v>0</v>
      </c>
      <c r="O88" s="46">
        <f t="shared" si="27"/>
        <v>0</v>
      </c>
      <c r="P88" s="6">
        <f t="shared" ca="1" si="28"/>
        <v>44221</v>
      </c>
      <c r="Q88" s="7">
        <f t="shared" si="29"/>
        <v>0</v>
      </c>
      <c r="R88" s="1">
        <f t="shared" si="30"/>
        <v>0</v>
      </c>
    </row>
    <row r="89" spans="3:18" x14ac:dyDescent="0.25">
      <c r="C89" s="46">
        <f>Rentepercentages!$A$27</f>
        <v>0</v>
      </c>
      <c r="D89" s="46">
        <f ca="1">IF(C90=0,Rentepercentages!$A$31,C90-1)</f>
        <v>44221</v>
      </c>
      <c r="E89" s="47">
        <f>Rentepercentages!$B$27</f>
        <v>0</v>
      </c>
      <c r="F89" s="46">
        <f t="shared" si="22"/>
        <v>0</v>
      </c>
      <c r="G89" s="6">
        <f t="shared" ca="1" si="23"/>
        <v>44221</v>
      </c>
      <c r="H89" s="7">
        <f t="shared" si="24"/>
        <v>0</v>
      </c>
      <c r="I89" s="1">
        <f t="shared" si="25"/>
        <v>0</v>
      </c>
      <c r="L89" s="46">
        <f>Rentepercentages!$A$27</f>
        <v>0</v>
      </c>
      <c r="M89" s="46">
        <f ca="1">IF(L90=0,Rentepercentages!$A$31,L90-1)</f>
        <v>44221</v>
      </c>
      <c r="N89" s="47">
        <f>Rentepercentages!$B$27</f>
        <v>0</v>
      </c>
      <c r="O89" s="46">
        <f t="shared" si="27"/>
        <v>0</v>
      </c>
      <c r="P89" s="6">
        <f t="shared" ca="1" si="28"/>
        <v>44221</v>
      </c>
      <c r="Q89" s="7">
        <f t="shared" si="29"/>
        <v>0</v>
      </c>
      <c r="R89" s="1">
        <f t="shared" si="30"/>
        <v>0</v>
      </c>
    </row>
    <row r="90" spans="3:18" x14ac:dyDescent="0.25">
      <c r="C90" s="46">
        <f>Rentepercentages!$A$28</f>
        <v>0</v>
      </c>
      <c r="D90" s="46">
        <f ca="1">IF(C91=0,Rentepercentages!$A$31,C91-1)</f>
        <v>44221</v>
      </c>
      <c r="E90" s="47">
        <f>Rentepercentages!$B$28</f>
        <v>0</v>
      </c>
      <c r="F90" s="46">
        <f t="shared" si="22"/>
        <v>0</v>
      </c>
      <c r="G90" s="6">
        <f t="shared" ca="1" si="23"/>
        <v>44221</v>
      </c>
      <c r="H90" s="7">
        <f t="shared" si="24"/>
        <v>0</v>
      </c>
      <c r="I90" s="1">
        <f t="shared" si="25"/>
        <v>0</v>
      </c>
      <c r="L90" s="46">
        <f>Rentepercentages!$A$28</f>
        <v>0</v>
      </c>
      <c r="M90" s="46">
        <f ca="1">IF(L91=0,Rentepercentages!$A$31,L91-1)</f>
        <v>44221</v>
      </c>
      <c r="N90" s="47">
        <f>Rentepercentages!$B$28</f>
        <v>0</v>
      </c>
      <c r="O90" s="46">
        <f t="shared" si="27"/>
        <v>0</v>
      </c>
      <c r="P90" s="6">
        <f t="shared" ca="1" si="28"/>
        <v>44221</v>
      </c>
      <c r="Q90" s="7">
        <f t="shared" si="29"/>
        <v>0</v>
      </c>
      <c r="R90" s="1">
        <f t="shared" si="30"/>
        <v>0</v>
      </c>
    </row>
    <row r="91" spans="3:18" x14ac:dyDescent="0.25">
      <c r="C91" s="46">
        <f>Rentepercentages!$A$29</f>
        <v>0</v>
      </c>
      <c r="D91" s="46">
        <f ca="1">IF(C92=0,Rentepercentages!$A$31,C92-1)</f>
        <v>44221</v>
      </c>
      <c r="E91" s="47">
        <f>Rentepercentages!$B$29</f>
        <v>0</v>
      </c>
      <c r="F91" s="46">
        <f t="shared" si="22"/>
        <v>0</v>
      </c>
      <c r="G91" s="6">
        <f t="shared" ca="1" si="23"/>
        <v>44221</v>
      </c>
      <c r="H91" s="7">
        <f t="shared" si="24"/>
        <v>0</v>
      </c>
      <c r="I91" s="1">
        <f t="shared" si="25"/>
        <v>0</v>
      </c>
      <c r="L91" s="46">
        <f>Rentepercentages!$A$29</f>
        <v>0</v>
      </c>
      <c r="M91" s="46">
        <f ca="1">IF(L92=0,Rentepercentages!$A$31,L92-1)</f>
        <v>44221</v>
      </c>
      <c r="N91" s="47">
        <f>Rentepercentages!$B$29</f>
        <v>0</v>
      </c>
      <c r="O91" s="46">
        <f t="shared" si="27"/>
        <v>0</v>
      </c>
      <c r="P91" s="6">
        <f t="shared" ca="1" si="28"/>
        <v>44221</v>
      </c>
      <c r="Q91" s="7">
        <f t="shared" si="29"/>
        <v>0</v>
      </c>
      <c r="R91" s="1">
        <f t="shared" si="30"/>
        <v>0</v>
      </c>
    </row>
    <row r="92" spans="3:18" x14ac:dyDescent="0.25">
      <c r="C92" s="46">
        <f>Rentepercentages!$A$30</f>
        <v>0</v>
      </c>
      <c r="D92" s="46">
        <f ca="1">IF(C93=0,Rentepercentages!$A$31,C93-1)</f>
        <v>44221</v>
      </c>
      <c r="E92" s="47">
        <f>Rentepercentages!$B$30</f>
        <v>0</v>
      </c>
      <c r="F92" s="46">
        <f t="shared" si="22"/>
        <v>0</v>
      </c>
      <c r="G92" s="6">
        <f t="shared" ca="1" si="23"/>
        <v>44221</v>
      </c>
      <c r="H92" s="7">
        <f t="shared" si="24"/>
        <v>0</v>
      </c>
      <c r="I92" s="1">
        <f t="shared" si="25"/>
        <v>0</v>
      </c>
      <c r="L92" s="46">
        <f>Rentepercentages!$A$30</f>
        <v>0</v>
      </c>
      <c r="M92" s="46">
        <f ca="1">IF(L93=0,Rentepercentages!$A$31,L93-1)</f>
        <v>44221</v>
      </c>
      <c r="N92" s="47">
        <f>Rentepercentages!$B$30</f>
        <v>0</v>
      </c>
      <c r="O92" s="46">
        <f t="shared" si="27"/>
        <v>0</v>
      </c>
      <c r="P92" s="6">
        <f t="shared" ca="1" si="28"/>
        <v>44221</v>
      </c>
      <c r="Q92" s="7">
        <f t="shared" si="29"/>
        <v>0</v>
      </c>
      <c r="R92" s="1">
        <f t="shared" si="30"/>
        <v>0</v>
      </c>
    </row>
    <row r="93" spans="3:18" x14ac:dyDescent="0.25">
      <c r="C93" s="46"/>
      <c r="D93" s="46"/>
      <c r="E93" s="46"/>
      <c r="H93" s="7">
        <f>SUM(H67:H92)</f>
        <v>0</v>
      </c>
      <c r="I93" s="13">
        <f>SUM(I67:I92)</f>
        <v>0</v>
      </c>
      <c r="L93" s="46"/>
      <c r="M93" s="46"/>
      <c r="N93" s="46"/>
      <c r="Q93" s="7">
        <f>SUM(Q67:Q92)</f>
        <v>0</v>
      </c>
      <c r="R93" s="13">
        <f>SUM(R67:R92)</f>
        <v>0</v>
      </c>
    </row>
    <row r="95" spans="3:18" x14ac:dyDescent="0.25">
      <c r="F95" s="40" t="s">
        <v>19</v>
      </c>
      <c r="G95" s="41" t="s">
        <v>20</v>
      </c>
      <c r="H95" s="42"/>
      <c r="I95" s="43"/>
      <c r="O95" s="40" t="s">
        <v>19</v>
      </c>
      <c r="P95" s="41" t="s">
        <v>20</v>
      </c>
      <c r="Q95" s="42"/>
      <c r="R95" s="43"/>
    </row>
    <row r="96" spans="3:18" x14ac:dyDescent="0.25">
      <c r="F96" s="6">
        <f>'Overzicht vordering'!C21</f>
        <v>0</v>
      </c>
      <c r="G96" s="6" t="str">
        <f>'Overzicht vordering'!D21</f>
        <v xml:space="preserve"> </v>
      </c>
      <c r="O96" s="6">
        <f>'Overzicht vordering'!C31</f>
        <v>0</v>
      </c>
      <c r="P96" s="6" t="str">
        <f>'Overzicht vordering'!D31</f>
        <v xml:space="preserve"> </v>
      </c>
    </row>
    <row r="97" spans="1:18" x14ac:dyDescent="0.25">
      <c r="A97" s="8" t="s">
        <v>22</v>
      </c>
      <c r="B97" s="44"/>
      <c r="C97" s="40" t="s">
        <v>24</v>
      </c>
      <c r="D97" s="40" t="s">
        <v>25</v>
      </c>
      <c r="E97" s="40" t="s">
        <v>23</v>
      </c>
      <c r="F97" s="8" t="s">
        <v>26</v>
      </c>
      <c r="G97" s="9" t="s">
        <v>27</v>
      </c>
      <c r="H97" s="10" t="s">
        <v>18</v>
      </c>
      <c r="I97" s="11" t="s">
        <v>9</v>
      </c>
      <c r="J97" s="8" t="s">
        <v>22</v>
      </c>
      <c r="K97" s="44"/>
      <c r="L97" s="40" t="s">
        <v>24</v>
      </c>
      <c r="M97" s="40" t="s">
        <v>25</v>
      </c>
      <c r="N97" s="40" t="s">
        <v>23</v>
      </c>
      <c r="O97" s="8" t="s">
        <v>26</v>
      </c>
      <c r="P97" s="9" t="s">
        <v>27</v>
      </c>
      <c r="Q97" s="10" t="s">
        <v>18</v>
      </c>
      <c r="R97" s="11" t="s">
        <v>9</v>
      </c>
    </row>
    <row r="98" spans="1:18" x14ac:dyDescent="0.25">
      <c r="A98" s="2">
        <f>A67+1</f>
        <v>4</v>
      </c>
      <c r="B98" s="45">
        <f>'Overzicht vordering'!F21</f>
        <v>0</v>
      </c>
      <c r="C98" s="46">
        <f>Rentepercentages!$A$5</f>
        <v>36892</v>
      </c>
      <c r="D98" s="46">
        <f>IF(C99=0,0,C99-1)</f>
        <v>37256</v>
      </c>
      <c r="E98" s="47">
        <f>Rentepercentages!$B$5</f>
        <v>0.08</v>
      </c>
      <c r="F98" s="46">
        <f>IF(C98&lt;$F$96,$F$96,C98)</f>
        <v>36892</v>
      </c>
      <c r="G98" s="6">
        <f>IF($G$96&lt;D98,$G$96,D98)</f>
        <v>37256</v>
      </c>
      <c r="H98" s="7">
        <f>IF(C98=0,0,IF($B$98=0,0,IF($F$96=0,0,IF(G98-F98&lt;0,0,G98-F98+1))))</f>
        <v>0</v>
      </c>
      <c r="I98" s="1">
        <f>ROUND(IF(H98=0,0,$B$98*E98*H98/365),2)</f>
        <v>0</v>
      </c>
      <c r="J98" s="2">
        <f>J67+1</f>
        <v>14</v>
      </c>
      <c r="K98" s="45">
        <f>'Overzicht vordering'!F31</f>
        <v>0</v>
      </c>
      <c r="L98" s="46">
        <f>Rentepercentages!$A$5</f>
        <v>36892</v>
      </c>
      <c r="M98" s="46">
        <f>IF(L99=0,0,L99-1)</f>
        <v>37256</v>
      </c>
      <c r="N98" s="47">
        <f>Rentepercentages!$B$5</f>
        <v>0.08</v>
      </c>
      <c r="O98" s="46">
        <f>IF(L98&lt;$O$96,$O$96,L98)</f>
        <v>36892</v>
      </c>
      <c r="P98" s="6">
        <f>IF($P$96&lt;M98,$P$96,M98)</f>
        <v>37256</v>
      </c>
      <c r="Q98" s="7">
        <f>IF($K$98=0,0,IF(L98=0,0,IF($O$96=0,0,IF(P98-O98&lt;0,0,P98-O98+1))))</f>
        <v>0</v>
      </c>
      <c r="R98" s="1">
        <f>ROUND(IF(Q98=0,0,$K$98*N98*Q98/365),2)</f>
        <v>0</v>
      </c>
    </row>
    <row r="99" spans="1:18" x14ac:dyDescent="0.25">
      <c r="B99" s="45"/>
      <c r="C99" s="46">
        <f>Rentepercentages!$A$6</f>
        <v>37257</v>
      </c>
      <c r="D99" s="46">
        <f t="shared" ref="D99:D107" si="31">IF(C100=0,0,C100-1)</f>
        <v>37833</v>
      </c>
      <c r="E99" s="47">
        <f>Rentepercentages!$B$6</f>
        <v>7.0000000000000007E-2</v>
      </c>
      <c r="F99" s="46">
        <f t="shared" ref="F99:F123" si="32">IF(C99&lt;$F$96,$F$96,C99)</f>
        <v>37257</v>
      </c>
      <c r="G99" s="6">
        <f t="shared" ref="G99:G123" si="33">IF($G$96&lt;D99,$G$96,D99)</f>
        <v>37833</v>
      </c>
      <c r="H99" s="7">
        <f t="shared" ref="H99:H123" si="34">IF(C99=0,0,IF($B$98=0,0,IF($F$96=0,0,IF(G99-F99&lt;0,0,G99-F99+1))))</f>
        <v>0</v>
      </c>
      <c r="I99" s="1">
        <f t="shared" ref="I99:I123" si="35">ROUND(IF(H99=0,0,$B$98*E99*H99/365),2)</f>
        <v>0</v>
      </c>
      <c r="K99" s="45"/>
      <c r="L99" s="46">
        <f>Rentepercentages!$A$6</f>
        <v>37257</v>
      </c>
      <c r="M99" s="46">
        <f t="shared" ref="M99:M107" si="36">IF(L100=0,0,L100-1)</f>
        <v>37833</v>
      </c>
      <c r="N99" s="47">
        <f>Rentepercentages!$B$6</f>
        <v>7.0000000000000007E-2</v>
      </c>
      <c r="O99" s="46">
        <f t="shared" ref="O99:O123" si="37">IF(L99&lt;$O$96,$O$96,L99)</f>
        <v>37257</v>
      </c>
      <c r="P99" s="6">
        <f t="shared" ref="P99:P123" si="38">IF($P$96&lt;M99,$P$96,M99)</f>
        <v>37833</v>
      </c>
      <c r="Q99" s="7">
        <f t="shared" ref="Q99:Q123" si="39">IF($K$98=0,0,IF(L99=0,0,IF($O$96=0,0,IF(P99-O99&lt;0,0,P99-O99+1))))</f>
        <v>0</v>
      </c>
      <c r="R99" s="1">
        <f t="shared" ref="R99:R123" si="40">ROUND(IF(Q99=0,0,$K$98*N99*Q99/365),2)</f>
        <v>0</v>
      </c>
    </row>
    <row r="100" spans="1:18" x14ac:dyDescent="0.25">
      <c r="B100" s="45"/>
      <c r="C100" s="46">
        <f>Rentepercentages!$A$7</f>
        <v>37834</v>
      </c>
      <c r="D100" s="46">
        <f t="shared" si="31"/>
        <v>38017</v>
      </c>
      <c r="E100" s="47">
        <f>Rentepercentages!$B$7</f>
        <v>0.05</v>
      </c>
      <c r="F100" s="46">
        <f t="shared" si="32"/>
        <v>37834</v>
      </c>
      <c r="G100" s="6">
        <f t="shared" si="33"/>
        <v>38017</v>
      </c>
      <c r="H100" s="7">
        <f t="shared" si="34"/>
        <v>0</v>
      </c>
      <c r="I100" s="1">
        <f t="shared" si="35"/>
        <v>0</v>
      </c>
      <c r="K100" s="45"/>
      <c r="L100" s="46">
        <f>Rentepercentages!$A$7</f>
        <v>37834</v>
      </c>
      <c r="M100" s="46">
        <f t="shared" si="36"/>
        <v>38017</v>
      </c>
      <c r="N100" s="47">
        <f>Rentepercentages!$B$7</f>
        <v>0.05</v>
      </c>
      <c r="O100" s="46">
        <f t="shared" si="37"/>
        <v>37834</v>
      </c>
      <c r="P100" s="6">
        <f t="shared" si="38"/>
        <v>38017</v>
      </c>
      <c r="Q100" s="7">
        <f t="shared" si="39"/>
        <v>0</v>
      </c>
      <c r="R100" s="1">
        <f t="shared" si="40"/>
        <v>0</v>
      </c>
    </row>
    <row r="101" spans="1:18" x14ac:dyDescent="0.25">
      <c r="B101" s="45"/>
      <c r="C101" s="46">
        <f>Rentepercentages!$A$8</f>
        <v>38018</v>
      </c>
      <c r="D101" s="46">
        <f t="shared" si="31"/>
        <v>39082</v>
      </c>
      <c r="E101" s="47">
        <f>Rentepercentages!$B$8</f>
        <v>0.04</v>
      </c>
      <c r="F101" s="46">
        <f t="shared" si="32"/>
        <v>38018</v>
      </c>
      <c r="G101" s="6">
        <f t="shared" si="33"/>
        <v>39082</v>
      </c>
      <c r="H101" s="7">
        <f t="shared" si="34"/>
        <v>0</v>
      </c>
      <c r="I101" s="1">
        <f t="shared" si="35"/>
        <v>0</v>
      </c>
      <c r="K101" s="45"/>
      <c r="L101" s="46">
        <f>Rentepercentages!$A$8</f>
        <v>38018</v>
      </c>
      <c r="M101" s="46">
        <f t="shared" si="36"/>
        <v>39082</v>
      </c>
      <c r="N101" s="47">
        <f>Rentepercentages!$B$8</f>
        <v>0.04</v>
      </c>
      <c r="O101" s="46">
        <f t="shared" si="37"/>
        <v>38018</v>
      </c>
      <c r="P101" s="6">
        <f t="shared" si="38"/>
        <v>39082</v>
      </c>
      <c r="Q101" s="7">
        <f t="shared" si="39"/>
        <v>0</v>
      </c>
      <c r="R101" s="1">
        <f t="shared" si="40"/>
        <v>0</v>
      </c>
    </row>
    <row r="102" spans="1:18" x14ac:dyDescent="0.25">
      <c r="C102" s="46">
        <f>Rentepercentages!$A$9</f>
        <v>39083</v>
      </c>
      <c r="D102" s="46">
        <f t="shared" si="31"/>
        <v>39994</v>
      </c>
      <c r="E102" s="47">
        <f>Rentepercentages!$B$9</f>
        <v>0.06</v>
      </c>
      <c r="F102" s="46">
        <f t="shared" si="32"/>
        <v>39083</v>
      </c>
      <c r="G102" s="6">
        <f t="shared" si="33"/>
        <v>39994</v>
      </c>
      <c r="H102" s="7">
        <f t="shared" si="34"/>
        <v>0</v>
      </c>
      <c r="I102" s="1">
        <f t="shared" si="35"/>
        <v>0</v>
      </c>
      <c r="L102" s="46">
        <f>Rentepercentages!$A$9</f>
        <v>39083</v>
      </c>
      <c r="M102" s="46">
        <f t="shared" si="36"/>
        <v>39994</v>
      </c>
      <c r="N102" s="47">
        <f>Rentepercentages!$B$9</f>
        <v>0.06</v>
      </c>
      <c r="O102" s="46">
        <f t="shared" si="37"/>
        <v>39083</v>
      </c>
      <c r="P102" s="6">
        <f t="shared" si="38"/>
        <v>39994</v>
      </c>
      <c r="Q102" s="7">
        <f t="shared" si="39"/>
        <v>0</v>
      </c>
      <c r="R102" s="1">
        <f t="shared" si="40"/>
        <v>0</v>
      </c>
    </row>
    <row r="103" spans="1:18" x14ac:dyDescent="0.25">
      <c r="C103" s="46">
        <f>Rentepercentages!$A$10</f>
        <v>39995</v>
      </c>
      <c r="D103" s="46">
        <f t="shared" si="31"/>
        <v>40178</v>
      </c>
      <c r="E103" s="47">
        <f>Rentepercentages!$B$10</f>
        <v>0.04</v>
      </c>
      <c r="F103" s="46">
        <f t="shared" si="32"/>
        <v>39995</v>
      </c>
      <c r="G103" s="6">
        <f t="shared" si="33"/>
        <v>40178</v>
      </c>
      <c r="H103" s="7">
        <f t="shared" si="34"/>
        <v>0</v>
      </c>
      <c r="I103" s="1">
        <f t="shared" si="35"/>
        <v>0</v>
      </c>
      <c r="L103" s="46">
        <f>Rentepercentages!$A$10</f>
        <v>39995</v>
      </c>
      <c r="M103" s="46">
        <f t="shared" si="36"/>
        <v>40178</v>
      </c>
      <c r="N103" s="47">
        <f>Rentepercentages!$B$10</f>
        <v>0.04</v>
      </c>
      <c r="O103" s="46">
        <f t="shared" si="37"/>
        <v>39995</v>
      </c>
      <c r="P103" s="6">
        <f t="shared" si="38"/>
        <v>40178</v>
      </c>
      <c r="Q103" s="7">
        <f t="shared" si="39"/>
        <v>0</v>
      </c>
      <c r="R103" s="1">
        <f t="shared" si="40"/>
        <v>0</v>
      </c>
    </row>
    <row r="104" spans="1:18" x14ac:dyDescent="0.25">
      <c r="C104" s="46">
        <f>Rentepercentages!$A$11</f>
        <v>40179</v>
      </c>
      <c r="D104" s="46">
        <f t="shared" si="31"/>
        <v>40724</v>
      </c>
      <c r="E104" s="47">
        <f>Rentepercentages!$B$11</f>
        <v>0.03</v>
      </c>
      <c r="F104" s="46">
        <f t="shared" si="32"/>
        <v>40179</v>
      </c>
      <c r="G104" s="6">
        <f t="shared" si="33"/>
        <v>40724</v>
      </c>
      <c r="H104" s="7">
        <f t="shared" si="34"/>
        <v>0</v>
      </c>
      <c r="I104" s="1">
        <f t="shared" si="35"/>
        <v>0</v>
      </c>
      <c r="L104" s="46">
        <f>Rentepercentages!$A$11</f>
        <v>40179</v>
      </c>
      <c r="M104" s="46">
        <f t="shared" si="36"/>
        <v>40724</v>
      </c>
      <c r="N104" s="47">
        <f>Rentepercentages!$B$11</f>
        <v>0.03</v>
      </c>
      <c r="O104" s="46">
        <f t="shared" si="37"/>
        <v>40179</v>
      </c>
      <c r="P104" s="6">
        <f t="shared" si="38"/>
        <v>40724</v>
      </c>
      <c r="Q104" s="7">
        <f t="shared" si="39"/>
        <v>0</v>
      </c>
      <c r="R104" s="1">
        <f t="shared" si="40"/>
        <v>0</v>
      </c>
    </row>
    <row r="105" spans="1:18" x14ac:dyDescent="0.25">
      <c r="C105" s="46">
        <f>Rentepercentages!$A$12</f>
        <v>40725</v>
      </c>
      <c r="D105" s="46">
        <f t="shared" si="31"/>
        <v>41090</v>
      </c>
      <c r="E105" s="47">
        <f>Rentepercentages!$B$12</f>
        <v>0.04</v>
      </c>
      <c r="F105" s="46">
        <f t="shared" si="32"/>
        <v>40725</v>
      </c>
      <c r="G105" s="6">
        <f t="shared" si="33"/>
        <v>41090</v>
      </c>
      <c r="H105" s="7">
        <f t="shared" si="34"/>
        <v>0</v>
      </c>
      <c r="I105" s="1">
        <f t="shared" si="35"/>
        <v>0</v>
      </c>
      <c r="L105" s="46">
        <f>Rentepercentages!$A$12</f>
        <v>40725</v>
      </c>
      <c r="M105" s="46">
        <f t="shared" si="36"/>
        <v>41090</v>
      </c>
      <c r="N105" s="47">
        <f>Rentepercentages!$B$12</f>
        <v>0.04</v>
      </c>
      <c r="O105" s="46">
        <f t="shared" si="37"/>
        <v>40725</v>
      </c>
      <c r="P105" s="6">
        <f t="shared" si="38"/>
        <v>41090</v>
      </c>
      <c r="Q105" s="7">
        <f t="shared" si="39"/>
        <v>0</v>
      </c>
      <c r="R105" s="1">
        <f t="shared" si="40"/>
        <v>0</v>
      </c>
    </row>
    <row r="106" spans="1:18" x14ac:dyDescent="0.25">
      <c r="C106" s="46">
        <f>Rentepercentages!$A$13</f>
        <v>41091</v>
      </c>
      <c r="D106" s="46">
        <f t="shared" si="31"/>
        <v>41639</v>
      </c>
      <c r="E106" s="47">
        <f>Rentepercentages!$B$13</f>
        <v>0.03</v>
      </c>
      <c r="F106" s="46">
        <f t="shared" si="32"/>
        <v>41091</v>
      </c>
      <c r="G106" s="6">
        <f t="shared" si="33"/>
        <v>41639</v>
      </c>
      <c r="H106" s="7">
        <f t="shared" si="34"/>
        <v>0</v>
      </c>
      <c r="I106" s="1">
        <f t="shared" si="35"/>
        <v>0</v>
      </c>
      <c r="L106" s="46">
        <f>Rentepercentages!$A$13</f>
        <v>41091</v>
      </c>
      <c r="M106" s="46">
        <f t="shared" si="36"/>
        <v>41639</v>
      </c>
      <c r="N106" s="47">
        <f>Rentepercentages!$B$13</f>
        <v>0.03</v>
      </c>
      <c r="O106" s="46">
        <f t="shared" si="37"/>
        <v>41091</v>
      </c>
      <c r="P106" s="6">
        <f t="shared" si="38"/>
        <v>41639</v>
      </c>
      <c r="Q106" s="7">
        <f t="shared" si="39"/>
        <v>0</v>
      </c>
      <c r="R106" s="1">
        <f t="shared" si="40"/>
        <v>0</v>
      </c>
    </row>
    <row r="107" spans="1:18" x14ac:dyDescent="0.25">
      <c r="C107" s="46">
        <f>Rentepercentages!$A$14</f>
        <v>41640</v>
      </c>
      <c r="D107" s="46">
        <f t="shared" si="31"/>
        <v>42004</v>
      </c>
      <c r="E107" s="47">
        <f>Rentepercentages!$B$14</f>
        <v>0.03</v>
      </c>
      <c r="F107" s="46">
        <f t="shared" si="32"/>
        <v>41640</v>
      </c>
      <c r="G107" s="6">
        <f t="shared" si="33"/>
        <v>42004</v>
      </c>
      <c r="H107" s="7">
        <f t="shared" si="34"/>
        <v>0</v>
      </c>
      <c r="I107" s="1">
        <f t="shared" si="35"/>
        <v>0</v>
      </c>
      <c r="L107" s="46">
        <f>Rentepercentages!$A$14</f>
        <v>41640</v>
      </c>
      <c r="M107" s="46">
        <f t="shared" si="36"/>
        <v>42004</v>
      </c>
      <c r="N107" s="47">
        <f>Rentepercentages!$B$14</f>
        <v>0.03</v>
      </c>
      <c r="O107" s="46">
        <f t="shared" si="37"/>
        <v>41640</v>
      </c>
      <c r="P107" s="6">
        <f t="shared" si="38"/>
        <v>42004</v>
      </c>
      <c r="Q107" s="7">
        <f t="shared" si="39"/>
        <v>0</v>
      </c>
      <c r="R107" s="1">
        <f t="shared" si="40"/>
        <v>0</v>
      </c>
    </row>
    <row r="108" spans="1:18" x14ac:dyDescent="0.25">
      <c r="C108" s="46">
        <f>Rentepercentages!$A$15</f>
        <v>42005</v>
      </c>
      <c r="D108" s="46">
        <f ca="1">IF(C109=0,Rentepercentages!$A$31,C109-1)</f>
        <v>44221</v>
      </c>
      <c r="E108" s="47">
        <f>Rentepercentages!$B$15</f>
        <v>0.02</v>
      </c>
      <c r="F108" s="46">
        <f t="shared" si="32"/>
        <v>42005</v>
      </c>
      <c r="G108" s="6">
        <f t="shared" ca="1" si="33"/>
        <v>44221</v>
      </c>
      <c r="H108" s="7">
        <f t="shared" si="34"/>
        <v>0</v>
      </c>
      <c r="I108" s="1">
        <f t="shared" si="35"/>
        <v>0</v>
      </c>
      <c r="L108" s="46">
        <f>Rentepercentages!$A$15</f>
        <v>42005</v>
      </c>
      <c r="M108" s="46">
        <f ca="1">IF(L109=0,Rentepercentages!$A$31,L109-1)</f>
        <v>44221</v>
      </c>
      <c r="N108" s="47">
        <f>Rentepercentages!$B$15</f>
        <v>0.02</v>
      </c>
      <c r="O108" s="46">
        <f t="shared" si="37"/>
        <v>42005</v>
      </c>
      <c r="P108" s="6">
        <f t="shared" ca="1" si="38"/>
        <v>44221</v>
      </c>
      <c r="Q108" s="7">
        <f t="shared" si="39"/>
        <v>0</v>
      </c>
      <c r="R108" s="1">
        <f t="shared" si="40"/>
        <v>0</v>
      </c>
    </row>
    <row r="109" spans="1:18" x14ac:dyDescent="0.25">
      <c r="C109" s="46">
        <f>Rentepercentages!$A$16</f>
        <v>0</v>
      </c>
      <c r="D109" s="46">
        <f ca="1">IF(C110=0,Rentepercentages!$A$31,C110-1)</f>
        <v>44221</v>
      </c>
      <c r="E109" s="47">
        <f>Rentepercentages!$B$16</f>
        <v>0</v>
      </c>
      <c r="F109" s="46">
        <f t="shared" si="32"/>
        <v>0</v>
      </c>
      <c r="G109" s="6">
        <f t="shared" ca="1" si="33"/>
        <v>44221</v>
      </c>
      <c r="H109" s="7">
        <f t="shared" si="34"/>
        <v>0</v>
      </c>
      <c r="I109" s="1">
        <f t="shared" si="35"/>
        <v>0</v>
      </c>
      <c r="L109" s="46">
        <f>Rentepercentages!$A$16</f>
        <v>0</v>
      </c>
      <c r="M109" s="46">
        <f ca="1">IF(L110=0,Rentepercentages!$A$31,L110-1)</f>
        <v>44221</v>
      </c>
      <c r="N109" s="47">
        <f>Rentepercentages!$B$16</f>
        <v>0</v>
      </c>
      <c r="O109" s="46">
        <f t="shared" si="37"/>
        <v>0</v>
      </c>
      <c r="P109" s="6">
        <f t="shared" ca="1" si="38"/>
        <v>44221</v>
      </c>
      <c r="Q109" s="7">
        <f t="shared" si="39"/>
        <v>0</v>
      </c>
      <c r="R109" s="1">
        <f t="shared" si="40"/>
        <v>0</v>
      </c>
    </row>
    <row r="110" spans="1:18" x14ac:dyDescent="0.25">
      <c r="C110" s="46">
        <f>Rentepercentages!$A$17</f>
        <v>0</v>
      </c>
      <c r="D110" s="46">
        <f ca="1">IF(C111=0,Rentepercentages!$A$31,C111-1)</f>
        <v>44221</v>
      </c>
      <c r="E110" s="47">
        <f>Rentepercentages!$B$17</f>
        <v>0</v>
      </c>
      <c r="F110" s="46">
        <f t="shared" si="32"/>
        <v>0</v>
      </c>
      <c r="G110" s="6">
        <f t="shared" ca="1" si="33"/>
        <v>44221</v>
      </c>
      <c r="H110" s="7">
        <f t="shared" si="34"/>
        <v>0</v>
      </c>
      <c r="I110" s="1">
        <f t="shared" si="35"/>
        <v>0</v>
      </c>
      <c r="L110" s="46">
        <f>Rentepercentages!$A$17</f>
        <v>0</v>
      </c>
      <c r="M110" s="46">
        <f ca="1">IF(L111=0,Rentepercentages!$A$31,L111-1)</f>
        <v>44221</v>
      </c>
      <c r="N110" s="47">
        <f>Rentepercentages!$B$17</f>
        <v>0</v>
      </c>
      <c r="O110" s="46">
        <f t="shared" si="37"/>
        <v>0</v>
      </c>
      <c r="P110" s="6">
        <f t="shared" ca="1" si="38"/>
        <v>44221</v>
      </c>
      <c r="Q110" s="7">
        <f t="shared" si="39"/>
        <v>0</v>
      </c>
      <c r="R110" s="1">
        <f t="shared" si="40"/>
        <v>0</v>
      </c>
    </row>
    <row r="111" spans="1:18" x14ac:dyDescent="0.25">
      <c r="C111" s="46">
        <f>Rentepercentages!$A$18</f>
        <v>0</v>
      </c>
      <c r="D111" s="46">
        <f ca="1">IF(C112=0,Rentepercentages!$A$31,C112-1)</f>
        <v>44221</v>
      </c>
      <c r="E111" s="47">
        <f>Rentepercentages!$B$18</f>
        <v>0</v>
      </c>
      <c r="F111" s="46">
        <f t="shared" si="32"/>
        <v>0</v>
      </c>
      <c r="G111" s="6">
        <f t="shared" ca="1" si="33"/>
        <v>44221</v>
      </c>
      <c r="H111" s="7">
        <f t="shared" si="34"/>
        <v>0</v>
      </c>
      <c r="I111" s="1">
        <f t="shared" si="35"/>
        <v>0</v>
      </c>
      <c r="L111" s="46">
        <f>Rentepercentages!$A$18</f>
        <v>0</v>
      </c>
      <c r="M111" s="46">
        <f ca="1">IF(L112=0,Rentepercentages!$A$31,L112-1)</f>
        <v>44221</v>
      </c>
      <c r="N111" s="47">
        <f>Rentepercentages!$B$18</f>
        <v>0</v>
      </c>
      <c r="O111" s="46">
        <f t="shared" si="37"/>
        <v>0</v>
      </c>
      <c r="P111" s="6">
        <f t="shared" ca="1" si="38"/>
        <v>44221</v>
      </c>
      <c r="Q111" s="7">
        <f t="shared" si="39"/>
        <v>0</v>
      </c>
      <c r="R111" s="1">
        <f t="shared" si="40"/>
        <v>0</v>
      </c>
    </row>
    <row r="112" spans="1:18" x14ac:dyDescent="0.25">
      <c r="C112" s="46">
        <f>Rentepercentages!$A$19</f>
        <v>0</v>
      </c>
      <c r="D112" s="46">
        <f ca="1">IF(C113=0,Rentepercentages!$A$31,C113-1)</f>
        <v>44221</v>
      </c>
      <c r="E112" s="47">
        <f>Rentepercentages!$B$19</f>
        <v>0</v>
      </c>
      <c r="F112" s="46">
        <f t="shared" si="32"/>
        <v>0</v>
      </c>
      <c r="G112" s="6">
        <f t="shared" ca="1" si="33"/>
        <v>44221</v>
      </c>
      <c r="H112" s="7">
        <f t="shared" si="34"/>
        <v>0</v>
      </c>
      <c r="I112" s="1">
        <f t="shared" si="35"/>
        <v>0</v>
      </c>
      <c r="L112" s="46">
        <f>Rentepercentages!$A$19</f>
        <v>0</v>
      </c>
      <c r="M112" s="46">
        <f ca="1">IF(L113=0,Rentepercentages!$A$31,L113-1)</f>
        <v>44221</v>
      </c>
      <c r="N112" s="47">
        <f>Rentepercentages!$B$19</f>
        <v>0</v>
      </c>
      <c r="O112" s="46">
        <f t="shared" si="37"/>
        <v>0</v>
      </c>
      <c r="P112" s="6">
        <f t="shared" ca="1" si="38"/>
        <v>44221</v>
      </c>
      <c r="Q112" s="7">
        <f t="shared" si="39"/>
        <v>0</v>
      </c>
      <c r="R112" s="1">
        <f t="shared" si="40"/>
        <v>0</v>
      </c>
    </row>
    <row r="113" spans="1:18" x14ac:dyDescent="0.25">
      <c r="C113" s="46">
        <f>Rentepercentages!$A$20</f>
        <v>0</v>
      </c>
      <c r="D113" s="46">
        <f ca="1">IF(C114=0,Rentepercentages!$A$31,C114-1)</f>
        <v>44221</v>
      </c>
      <c r="E113" s="47">
        <f>Rentepercentages!$B$20</f>
        <v>0</v>
      </c>
      <c r="F113" s="46">
        <f t="shared" si="32"/>
        <v>0</v>
      </c>
      <c r="G113" s="6">
        <f t="shared" ca="1" si="33"/>
        <v>44221</v>
      </c>
      <c r="H113" s="7">
        <f t="shared" si="34"/>
        <v>0</v>
      </c>
      <c r="I113" s="1">
        <f t="shared" si="35"/>
        <v>0</v>
      </c>
      <c r="L113" s="46">
        <f>Rentepercentages!$A$20</f>
        <v>0</v>
      </c>
      <c r="M113" s="46">
        <f ca="1">IF(L114=0,Rentepercentages!$A$31,L114-1)</f>
        <v>44221</v>
      </c>
      <c r="N113" s="47">
        <f>Rentepercentages!$B$20</f>
        <v>0</v>
      </c>
      <c r="O113" s="46">
        <f t="shared" si="37"/>
        <v>0</v>
      </c>
      <c r="P113" s="6">
        <f t="shared" ca="1" si="38"/>
        <v>44221</v>
      </c>
      <c r="Q113" s="7">
        <f t="shared" si="39"/>
        <v>0</v>
      </c>
      <c r="R113" s="1">
        <f t="shared" si="40"/>
        <v>0</v>
      </c>
    </row>
    <row r="114" spans="1:18" x14ac:dyDescent="0.25">
      <c r="C114" s="46">
        <f>Rentepercentages!$A$21</f>
        <v>0</v>
      </c>
      <c r="D114" s="46">
        <f ca="1">IF(C115=0,Rentepercentages!$A$31,C115-1)</f>
        <v>44221</v>
      </c>
      <c r="E114" s="47">
        <f>Rentepercentages!$B$21</f>
        <v>0</v>
      </c>
      <c r="F114" s="46">
        <f t="shared" si="32"/>
        <v>0</v>
      </c>
      <c r="G114" s="6">
        <f t="shared" ca="1" si="33"/>
        <v>44221</v>
      </c>
      <c r="H114" s="7">
        <f t="shared" si="34"/>
        <v>0</v>
      </c>
      <c r="I114" s="1">
        <f t="shared" si="35"/>
        <v>0</v>
      </c>
      <c r="L114" s="46">
        <f>Rentepercentages!$A$21</f>
        <v>0</v>
      </c>
      <c r="M114" s="46">
        <f ca="1">IF(L115=0,Rentepercentages!$A$31,L115-1)</f>
        <v>44221</v>
      </c>
      <c r="N114" s="47">
        <f>Rentepercentages!$B$21</f>
        <v>0</v>
      </c>
      <c r="O114" s="46">
        <f t="shared" si="37"/>
        <v>0</v>
      </c>
      <c r="P114" s="6">
        <f t="shared" ca="1" si="38"/>
        <v>44221</v>
      </c>
      <c r="Q114" s="7">
        <f t="shared" si="39"/>
        <v>0</v>
      </c>
      <c r="R114" s="1">
        <f t="shared" si="40"/>
        <v>0</v>
      </c>
    </row>
    <row r="115" spans="1:18" x14ac:dyDescent="0.25">
      <c r="C115" s="46">
        <f>Rentepercentages!$A$22</f>
        <v>0</v>
      </c>
      <c r="D115" s="46">
        <f ca="1">IF(C116=0,Rentepercentages!$A$31,C116-1)</f>
        <v>44221</v>
      </c>
      <c r="E115" s="47">
        <f>Rentepercentages!$B$22</f>
        <v>0</v>
      </c>
      <c r="F115" s="46">
        <f t="shared" si="32"/>
        <v>0</v>
      </c>
      <c r="G115" s="6">
        <f t="shared" ca="1" si="33"/>
        <v>44221</v>
      </c>
      <c r="H115" s="7">
        <f t="shared" si="34"/>
        <v>0</v>
      </c>
      <c r="I115" s="1">
        <f t="shared" si="35"/>
        <v>0</v>
      </c>
      <c r="L115" s="46">
        <f>Rentepercentages!$A$22</f>
        <v>0</v>
      </c>
      <c r="M115" s="46">
        <f ca="1">IF(L116=0,Rentepercentages!$A$31,L116-1)</f>
        <v>44221</v>
      </c>
      <c r="N115" s="47">
        <f>Rentepercentages!$B$22</f>
        <v>0</v>
      </c>
      <c r="O115" s="46">
        <f t="shared" si="37"/>
        <v>0</v>
      </c>
      <c r="P115" s="6">
        <f t="shared" ca="1" si="38"/>
        <v>44221</v>
      </c>
      <c r="Q115" s="7">
        <f t="shared" si="39"/>
        <v>0</v>
      </c>
      <c r="R115" s="1">
        <f t="shared" si="40"/>
        <v>0</v>
      </c>
    </row>
    <row r="116" spans="1:18" x14ac:dyDescent="0.25">
      <c r="C116" s="46">
        <f>Rentepercentages!$A$23</f>
        <v>0</v>
      </c>
      <c r="D116" s="46">
        <f ca="1">IF(C117=0,Rentepercentages!$A$31,C117-1)</f>
        <v>44221</v>
      </c>
      <c r="E116" s="47">
        <f>Rentepercentages!$B$23</f>
        <v>0</v>
      </c>
      <c r="F116" s="46">
        <f t="shared" si="32"/>
        <v>0</v>
      </c>
      <c r="G116" s="6">
        <f t="shared" ca="1" si="33"/>
        <v>44221</v>
      </c>
      <c r="H116" s="7">
        <f t="shared" si="34"/>
        <v>0</v>
      </c>
      <c r="I116" s="1">
        <f t="shared" si="35"/>
        <v>0</v>
      </c>
      <c r="L116" s="46">
        <f>Rentepercentages!$A$23</f>
        <v>0</v>
      </c>
      <c r="M116" s="46">
        <f ca="1">IF(L117=0,Rentepercentages!$A$31,L117-1)</f>
        <v>44221</v>
      </c>
      <c r="N116" s="47">
        <f>Rentepercentages!$B$23</f>
        <v>0</v>
      </c>
      <c r="O116" s="46">
        <f t="shared" si="37"/>
        <v>0</v>
      </c>
      <c r="P116" s="6">
        <f t="shared" ca="1" si="38"/>
        <v>44221</v>
      </c>
      <c r="Q116" s="7">
        <f t="shared" si="39"/>
        <v>0</v>
      </c>
      <c r="R116" s="1">
        <f t="shared" si="40"/>
        <v>0</v>
      </c>
    </row>
    <row r="117" spans="1:18" x14ac:dyDescent="0.25">
      <c r="C117" s="46">
        <f>Rentepercentages!$A$24</f>
        <v>0</v>
      </c>
      <c r="D117" s="46">
        <f ca="1">IF(C118=0,Rentepercentages!$A$31,C118-1)</f>
        <v>44221</v>
      </c>
      <c r="E117" s="47">
        <f>Rentepercentages!$B$24</f>
        <v>0</v>
      </c>
      <c r="F117" s="46">
        <f t="shared" si="32"/>
        <v>0</v>
      </c>
      <c r="G117" s="6">
        <f t="shared" ca="1" si="33"/>
        <v>44221</v>
      </c>
      <c r="H117" s="7">
        <f t="shared" si="34"/>
        <v>0</v>
      </c>
      <c r="I117" s="1">
        <f t="shared" si="35"/>
        <v>0</v>
      </c>
      <c r="L117" s="46">
        <f>Rentepercentages!$A$24</f>
        <v>0</v>
      </c>
      <c r="M117" s="46">
        <f ca="1">IF(L118=0,Rentepercentages!$A$31,L118-1)</f>
        <v>44221</v>
      </c>
      <c r="N117" s="47">
        <f>Rentepercentages!$B$24</f>
        <v>0</v>
      </c>
      <c r="O117" s="46">
        <f t="shared" si="37"/>
        <v>0</v>
      </c>
      <c r="P117" s="6">
        <f t="shared" ca="1" si="38"/>
        <v>44221</v>
      </c>
      <c r="Q117" s="7">
        <f t="shared" si="39"/>
        <v>0</v>
      </c>
      <c r="R117" s="1">
        <f t="shared" si="40"/>
        <v>0</v>
      </c>
    </row>
    <row r="118" spans="1:18" x14ac:dyDescent="0.25">
      <c r="C118" s="46">
        <f>Rentepercentages!$A$25</f>
        <v>0</v>
      </c>
      <c r="D118" s="46">
        <f ca="1">IF(C119=0,Rentepercentages!$A$31,C119-1)</f>
        <v>44221</v>
      </c>
      <c r="E118" s="47">
        <f>Rentepercentages!$B$25</f>
        <v>0</v>
      </c>
      <c r="F118" s="46">
        <f t="shared" si="32"/>
        <v>0</v>
      </c>
      <c r="G118" s="6">
        <f t="shared" ca="1" si="33"/>
        <v>44221</v>
      </c>
      <c r="H118" s="7">
        <f t="shared" si="34"/>
        <v>0</v>
      </c>
      <c r="I118" s="1">
        <f t="shared" si="35"/>
        <v>0</v>
      </c>
      <c r="L118" s="46">
        <f>Rentepercentages!$A$25</f>
        <v>0</v>
      </c>
      <c r="M118" s="46">
        <f ca="1">IF(L119=0,Rentepercentages!$A$31,L119-1)</f>
        <v>44221</v>
      </c>
      <c r="N118" s="47">
        <f>Rentepercentages!$B$25</f>
        <v>0</v>
      </c>
      <c r="O118" s="46">
        <f t="shared" si="37"/>
        <v>0</v>
      </c>
      <c r="P118" s="6">
        <f t="shared" ca="1" si="38"/>
        <v>44221</v>
      </c>
      <c r="Q118" s="7">
        <f t="shared" si="39"/>
        <v>0</v>
      </c>
      <c r="R118" s="1">
        <f t="shared" si="40"/>
        <v>0</v>
      </c>
    </row>
    <row r="119" spans="1:18" x14ac:dyDescent="0.25">
      <c r="C119" s="46">
        <f>Rentepercentages!$A$26</f>
        <v>0</v>
      </c>
      <c r="D119" s="46">
        <f ca="1">IF(C120=0,Rentepercentages!$A$31,C120-1)</f>
        <v>44221</v>
      </c>
      <c r="E119" s="47">
        <f>Rentepercentages!$B$26</f>
        <v>0</v>
      </c>
      <c r="F119" s="46">
        <f t="shared" si="32"/>
        <v>0</v>
      </c>
      <c r="G119" s="6">
        <f t="shared" ca="1" si="33"/>
        <v>44221</v>
      </c>
      <c r="H119" s="7">
        <f t="shared" si="34"/>
        <v>0</v>
      </c>
      <c r="I119" s="1">
        <f t="shared" si="35"/>
        <v>0</v>
      </c>
      <c r="L119" s="46">
        <f>Rentepercentages!$A$26</f>
        <v>0</v>
      </c>
      <c r="M119" s="46">
        <f ca="1">IF(L120=0,Rentepercentages!$A$31,L120-1)</f>
        <v>44221</v>
      </c>
      <c r="N119" s="47">
        <f>Rentepercentages!$B$26</f>
        <v>0</v>
      </c>
      <c r="O119" s="46">
        <f t="shared" si="37"/>
        <v>0</v>
      </c>
      <c r="P119" s="6">
        <f t="shared" ca="1" si="38"/>
        <v>44221</v>
      </c>
      <c r="Q119" s="7">
        <f t="shared" si="39"/>
        <v>0</v>
      </c>
      <c r="R119" s="1">
        <f t="shared" si="40"/>
        <v>0</v>
      </c>
    </row>
    <row r="120" spans="1:18" x14ac:dyDescent="0.25">
      <c r="C120" s="46">
        <f>Rentepercentages!$A$27</f>
        <v>0</v>
      </c>
      <c r="D120" s="46">
        <f ca="1">IF(C121=0,Rentepercentages!$A$31,C121-1)</f>
        <v>44221</v>
      </c>
      <c r="E120" s="47">
        <f>Rentepercentages!$B$27</f>
        <v>0</v>
      </c>
      <c r="F120" s="46">
        <f t="shared" si="32"/>
        <v>0</v>
      </c>
      <c r="G120" s="6">
        <f t="shared" ca="1" si="33"/>
        <v>44221</v>
      </c>
      <c r="H120" s="7">
        <f t="shared" si="34"/>
        <v>0</v>
      </c>
      <c r="I120" s="1">
        <f t="shared" si="35"/>
        <v>0</v>
      </c>
      <c r="L120" s="46">
        <f>Rentepercentages!$A$27</f>
        <v>0</v>
      </c>
      <c r="M120" s="46">
        <f ca="1">IF(L121=0,Rentepercentages!$A$31,L121-1)</f>
        <v>44221</v>
      </c>
      <c r="N120" s="47">
        <f>Rentepercentages!$B$27</f>
        <v>0</v>
      </c>
      <c r="O120" s="46">
        <f t="shared" si="37"/>
        <v>0</v>
      </c>
      <c r="P120" s="6">
        <f t="shared" ca="1" si="38"/>
        <v>44221</v>
      </c>
      <c r="Q120" s="7">
        <f t="shared" si="39"/>
        <v>0</v>
      </c>
      <c r="R120" s="1">
        <f t="shared" si="40"/>
        <v>0</v>
      </c>
    </row>
    <row r="121" spans="1:18" x14ac:dyDescent="0.25">
      <c r="C121" s="46">
        <f>Rentepercentages!$A$28</f>
        <v>0</v>
      </c>
      <c r="D121" s="46">
        <f ca="1">IF(C122=0,Rentepercentages!$A$31,C122-1)</f>
        <v>44221</v>
      </c>
      <c r="E121" s="47">
        <f>Rentepercentages!$B$28</f>
        <v>0</v>
      </c>
      <c r="F121" s="46">
        <f t="shared" si="32"/>
        <v>0</v>
      </c>
      <c r="G121" s="6">
        <f t="shared" ca="1" si="33"/>
        <v>44221</v>
      </c>
      <c r="H121" s="7">
        <f t="shared" si="34"/>
        <v>0</v>
      </c>
      <c r="I121" s="1">
        <f t="shared" si="35"/>
        <v>0</v>
      </c>
      <c r="L121" s="46">
        <f>Rentepercentages!$A$28</f>
        <v>0</v>
      </c>
      <c r="M121" s="46">
        <f ca="1">IF(L122=0,Rentepercentages!$A$31,L122-1)</f>
        <v>44221</v>
      </c>
      <c r="N121" s="47">
        <f>Rentepercentages!$B$28</f>
        <v>0</v>
      </c>
      <c r="O121" s="46">
        <f t="shared" si="37"/>
        <v>0</v>
      </c>
      <c r="P121" s="6">
        <f t="shared" ca="1" si="38"/>
        <v>44221</v>
      </c>
      <c r="Q121" s="7">
        <f t="shared" si="39"/>
        <v>0</v>
      </c>
      <c r="R121" s="1">
        <f t="shared" si="40"/>
        <v>0</v>
      </c>
    </row>
    <row r="122" spans="1:18" x14ac:dyDescent="0.25">
      <c r="C122" s="46">
        <f>Rentepercentages!$A$29</f>
        <v>0</v>
      </c>
      <c r="D122" s="46">
        <f ca="1">IF(C123=0,Rentepercentages!$A$31,C123-1)</f>
        <v>44221</v>
      </c>
      <c r="E122" s="47">
        <f>Rentepercentages!$B$29</f>
        <v>0</v>
      </c>
      <c r="F122" s="46">
        <f t="shared" si="32"/>
        <v>0</v>
      </c>
      <c r="G122" s="6">
        <f t="shared" ca="1" si="33"/>
        <v>44221</v>
      </c>
      <c r="H122" s="7">
        <f t="shared" si="34"/>
        <v>0</v>
      </c>
      <c r="I122" s="1">
        <f t="shared" si="35"/>
        <v>0</v>
      </c>
      <c r="L122" s="46">
        <f>Rentepercentages!$A$29</f>
        <v>0</v>
      </c>
      <c r="M122" s="46">
        <f ca="1">IF(L123=0,Rentepercentages!$A$31,L123-1)</f>
        <v>44221</v>
      </c>
      <c r="N122" s="47">
        <f>Rentepercentages!$B$29</f>
        <v>0</v>
      </c>
      <c r="O122" s="46">
        <f t="shared" si="37"/>
        <v>0</v>
      </c>
      <c r="P122" s="6">
        <f t="shared" ca="1" si="38"/>
        <v>44221</v>
      </c>
      <c r="Q122" s="7">
        <f t="shared" si="39"/>
        <v>0</v>
      </c>
      <c r="R122" s="1">
        <f t="shared" si="40"/>
        <v>0</v>
      </c>
    </row>
    <row r="123" spans="1:18" x14ac:dyDescent="0.25">
      <c r="C123" s="46">
        <f>Rentepercentages!$A$30</f>
        <v>0</v>
      </c>
      <c r="D123" s="46">
        <f ca="1">IF(C124=0,Rentepercentages!$A$31,C124-1)</f>
        <v>44221</v>
      </c>
      <c r="E123" s="47">
        <f>Rentepercentages!$B$30</f>
        <v>0</v>
      </c>
      <c r="F123" s="46">
        <f t="shared" si="32"/>
        <v>0</v>
      </c>
      <c r="G123" s="6">
        <f t="shared" ca="1" si="33"/>
        <v>44221</v>
      </c>
      <c r="H123" s="7">
        <f t="shared" si="34"/>
        <v>0</v>
      </c>
      <c r="I123" s="1">
        <f t="shared" si="35"/>
        <v>0</v>
      </c>
      <c r="L123" s="46">
        <f>Rentepercentages!$A$30</f>
        <v>0</v>
      </c>
      <c r="M123" s="46">
        <f ca="1">IF(L124=0,Rentepercentages!$A$31,L124-1)</f>
        <v>44221</v>
      </c>
      <c r="N123" s="47">
        <f>Rentepercentages!$B$30</f>
        <v>0</v>
      </c>
      <c r="O123" s="46">
        <f t="shared" si="37"/>
        <v>0</v>
      </c>
      <c r="P123" s="6">
        <f t="shared" ca="1" si="38"/>
        <v>44221</v>
      </c>
      <c r="Q123" s="7">
        <f t="shared" si="39"/>
        <v>0</v>
      </c>
      <c r="R123" s="1">
        <f t="shared" si="40"/>
        <v>0</v>
      </c>
    </row>
    <row r="124" spans="1:18" x14ac:dyDescent="0.25">
      <c r="C124" s="46"/>
      <c r="D124" s="46"/>
      <c r="E124" s="46"/>
      <c r="H124" s="7">
        <f>SUM(H98:H123)</f>
        <v>0</v>
      </c>
      <c r="I124" s="13">
        <f>SUM(I98:I123)</f>
        <v>0</v>
      </c>
      <c r="L124" s="46"/>
      <c r="M124" s="46"/>
      <c r="N124" s="46"/>
      <c r="Q124" s="7">
        <f>SUM(Q98:Q123)</f>
        <v>0</v>
      </c>
      <c r="R124" s="13">
        <f>SUM(R98:R123)</f>
        <v>0</v>
      </c>
    </row>
    <row r="126" spans="1:18" x14ac:dyDescent="0.25">
      <c r="F126" s="40" t="s">
        <v>19</v>
      </c>
      <c r="G126" s="41" t="s">
        <v>20</v>
      </c>
      <c r="H126" s="42"/>
      <c r="I126" s="43"/>
      <c r="O126" s="40" t="s">
        <v>19</v>
      </c>
      <c r="P126" s="41" t="s">
        <v>20</v>
      </c>
      <c r="Q126" s="42"/>
      <c r="R126" s="43"/>
    </row>
    <row r="127" spans="1:18" x14ac:dyDescent="0.25">
      <c r="F127" s="6">
        <f>'Overzicht vordering'!C22</f>
        <v>0</v>
      </c>
      <c r="G127" s="6" t="str">
        <f>'Overzicht vordering'!D22</f>
        <v xml:space="preserve"> </v>
      </c>
      <c r="O127" s="6">
        <f>'Overzicht vordering'!C32</f>
        <v>0</v>
      </c>
      <c r="P127" s="6" t="str">
        <f>'Overzicht vordering'!D32</f>
        <v xml:space="preserve"> </v>
      </c>
    </row>
    <row r="128" spans="1:18" x14ac:dyDescent="0.25">
      <c r="A128" s="8" t="s">
        <v>22</v>
      </c>
      <c r="B128" s="44"/>
      <c r="C128" s="40" t="s">
        <v>24</v>
      </c>
      <c r="D128" s="40" t="s">
        <v>25</v>
      </c>
      <c r="E128" s="40" t="s">
        <v>23</v>
      </c>
      <c r="F128" s="8" t="s">
        <v>26</v>
      </c>
      <c r="G128" s="9" t="s">
        <v>27</v>
      </c>
      <c r="H128" s="10" t="s">
        <v>18</v>
      </c>
      <c r="I128" s="11" t="s">
        <v>9</v>
      </c>
      <c r="J128" s="8" t="s">
        <v>22</v>
      </c>
      <c r="K128" s="44"/>
      <c r="L128" s="40" t="s">
        <v>24</v>
      </c>
      <c r="M128" s="40" t="s">
        <v>25</v>
      </c>
      <c r="N128" s="40" t="s">
        <v>23</v>
      </c>
      <c r="O128" s="8" t="s">
        <v>26</v>
      </c>
      <c r="P128" s="9" t="s">
        <v>27</v>
      </c>
      <c r="Q128" s="10" t="s">
        <v>18</v>
      </c>
      <c r="R128" s="11" t="s">
        <v>9</v>
      </c>
    </row>
    <row r="129" spans="1:18" x14ac:dyDescent="0.25">
      <c r="A129" s="2">
        <f>A98+1</f>
        <v>5</v>
      </c>
      <c r="B129" s="48">
        <f>'Overzicht vordering'!F22</f>
        <v>0</v>
      </c>
      <c r="C129" s="46">
        <f>Rentepercentages!$A$5</f>
        <v>36892</v>
      </c>
      <c r="D129" s="46">
        <f>IF(C130=0,0,C130-1)</f>
        <v>37256</v>
      </c>
      <c r="E129" s="47">
        <f>Rentepercentages!$B$5</f>
        <v>0.08</v>
      </c>
      <c r="F129" s="46">
        <f>IF(C129&lt;$F$127,$F$127,C129)</f>
        <v>36892</v>
      </c>
      <c r="G129" s="6">
        <f>IF($G$127&lt;D129,$G$127,D129)</f>
        <v>37256</v>
      </c>
      <c r="H129" s="7">
        <f>IF(C129=0,0,IF($B$129=0,0,IF($F$127=0,0,IF(G129-F129&lt;0,0,G129-F129+1))))</f>
        <v>0</v>
      </c>
      <c r="I129" s="1">
        <f>ROUND(IF(H129=0,0,$B$129*E129*H129/365),2)</f>
        <v>0</v>
      </c>
      <c r="J129" s="2">
        <f>J98+1</f>
        <v>15</v>
      </c>
      <c r="K129" s="48">
        <f>'Overzicht vordering'!F32</f>
        <v>0</v>
      </c>
      <c r="L129" s="46">
        <f>Rentepercentages!$A$5</f>
        <v>36892</v>
      </c>
      <c r="M129" s="46">
        <f>IF(L130=0,0,L130-1)</f>
        <v>37256</v>
      </c>
      <c r="N129" s="47">
        <f>Rentepercentages!$B$5</f>
        <v>0.08</v>
      </c>
      <c r="O129" s="46">
        <f>IF(L129&lt;$O$127,$O$127,L129)</f>
        <v>36892</v>
      </c>
      <c r="P129" s="6">
        <f>IF($P$127&lt;M129,$P$127,M129)</f>
        <v>37256</v>
      </c>
      <c r="Q129" s="7">
        <f>IF($K$129=0,0,IF(L129=0,0,IF($O$127=0,0,IF(P129-O129&lt;0,0,P129-O129+1))))</f>
        <v>0</v>
      </c>
      <c r="R129" s="1">
        <f>ROUND(IF(Q129=0,0,$K$129*N129*Q129/365),2)</f>
        <v>0</v>
      </c>
    </row>
    <row r="130" spans="1:18" x14ac:dyDescent="0.25">
      <c r="B130" s="45"/>
      <c r="C130" s="46">
        <f>Rentepercentages!$A$6</f>
        <v>37257</v>
      </c>
      <c r="D130" s="46">
        <f t="shared" ref="D130:D138" si="41">IF(C131=0,0,C131-1)</f>
        <v>37833</v>
      </c>
      <c r="E130" s="47">
        <f>Rentepercentages!$B$6</f>
        <v>7.0000000000000007E-2</v>
      </c>
      <c r="F130" s="46">
        <f t="shared" ref="F130:F154" si="42">IF(C130&lt;$F$127,$F$127,C130)</f>
        <v>37257</v>
      </c>
      <c r="G130" s="6">
        <f t="shared" ref="G130:G154" si="43">IF($G$127&lt;D130,$G$127,D130)</f>
        <v>37833</v>
      </c>
      <c r="H130" s="7">
        <f t="shared" ref="H130:H154" si="44">IF(C130=0,0,IF($B$129=0,0,IF($F$127=0,0,IF(G130-F130&lt;0,0,G130-F130+1))))</f>
        <v>0</v>
      </c>
      <c r="I130" s="1">
        <f t="shared" ref="I130:I154" si="45">ROUND(IF(H130=0,0,$B$129*E130*H130/365),2)</f>
        <v>0</v>
      </c>
      <c r="K130" s="45"/>
      <c r="L130" s="46">
        <f>Rentepercentages!$A$6</f>
        <v>37257</v>
      </c>
      <c r="M130" s="46">
        <f t="shared" ref="M130:M138" si="46">IF(L131=0,0,L131-1)</f>
        <v>37833</v>
      </c>
      <c r="N130" s="47">
        <f>Rentepercentages!$B$6</f>
        <v>7.0000000000000007E-2</v>
      </c>
      <c r="O130" s="46">
        <f t="shared" ref="O130:O154" si="47">IF(L130&lt;$O$127,$O$127,L130)</f>
        <v>37257</v>
      </c>
      <c r="P130" s="6">
        <f t="shared" ref="P130:P154" si="48">IF($P$127&lt;M130,$P$127,M130)</f>
        <v>37833</v>
      </c>
      <c r="Q130" s="7">
        <f t="shared" ref="Q130:Q154" si="49">IF($K$129=0,0,IF(L130=0,0,IF($O$127=0,0,IF(P130-O130&lt;0,0,P130-O130+1))))</f>
        <v>0</v>
      </c>
      <c r="R130" s="1">
        <f t="shared" ref="R130:R154" si="50">ROUND(IF(Q130=0,0,$K$129*N130*Q130/365),2)</f>
        <v>0</v>
      </c>
    </row>
    <row r="131" spans="1:18" x14ac:dyDescent="0.25">
      <c r="B131" s="45"/>
      <c r="C131" s="46">
        <f>Rentepercentages!$A$7</f>
        <v>37834</v>
      </c>
      <c r="D131" s="46">
        <f t="shared" si="41"/>
        <v>38017</v>
      </c>
      <c r="E131" s="47">
        <f>Rentepercentages!$B$7</f>
        <v>0.05</v>
      </c>
      <c r="F131" s="46">
        <f t="shared" si="42"/>
        <v>37834</v>
      </c>
      <c r="G131" s="6">
        <f t="shared" si="43"/>
        <v>38017</v>
      </c>
      <c r="H131" s="7">
        <f t="shared" si="44"/>
        <v>0</v>
      </c>
      <c r="I131" s="1">
        <f t="shared" si="45"/>
        <v>0</v>
      </c>
      <c r="K131" s="45"/>
      <c r="L131" s="46">
        <f>Rentepercentages!$A$7</f>
        <v>37834</v>
      </c>
      <c r="M131" s="46">
        <f t="shared" si="46"/>
        <v>38017</v>
      </c>
      <c r="N131" s="47">
        <f>Rentepercentages!$B$7</f>
        <v>0.05</v>
      </c>
      <c r="O131" s="46">
        <f t="shared" si="47"/>
        <v>37834</v>
      </c>
      <c r="P131" s="6">
        <f t="shared" si="48"/>
        <v>38017</v>
      </c>
      <c r="Q131" s="7">
        <f t="shared" si="49"/>
        <v>0</v>
      </c>
      <c r="R131" s="1">
        <f t="shared" si="50"/>
        <v>0</v>
      </c>
    </row>
    <row r="132" spans="1:18" x14ac:dyDescent="0.25">
      <c r="B132" s="45"/>
      <c r="C132" s="46">
        <f>Rentepercentages!$A$8</f>
        <v>38018</v>
      </c>
      <c r="D132" s="46">
        <f t="shared" si="41"/>
        <v>39082</v>
      </c>
      <c r="E132" s="47">
        <f>Rentepercentages!$B$8</f>
        <v>0.04</v>
      </c>
      <c r="F132" s="46">
        <f t="shared" si="42"/>
        <v>38018</v>
      </c>
      <c r="G132" s="6">
        <f t="shared" si="43"/>
        <v>39082</v>
      </c>
      <c r="H132" s="7">
        <f t="shared" si="44"/>
        <v>0</v>
      </c>
      <c r="I132" s="1">
        <f t="shared" si="45"/>
        <v>0</v>
      </c>
      <c r="K132" s="45"/>
      <c r="L132" s="46">
        <f>Rentepercentages!$A$8</f>
        <v>38018</v>
      </c>
      <c r="M132" s="46">
        <f t="shared" si="46"/>
        <v>39082</v>
      </c>
      <c r="N132" s="47">
        <f>Rentepercentages!$B$8</f>
        <v>0.04</v>
      </c>
      <c r="O132" s="46">
        <f t="shared" si="47"/>
        <v>38018</v>
      </c>
      <c r="P132" s="6">
        <f t="shared" si="48"/>
        <v>39082</v>
      </c>
      <c r="Q132" s="7">
        <f t="shared" si="49"/>
        <v>0</v>
      </c>
      <c r="R132" s="1">
        <f t="shared" si="50"/>
        <v>0</v>
      </c>
    </row>
    <row r="133" spans="1:18" x14ac:dyDescent="0.25">
      <c r="C133" s="46">
        <f>Rentepercentages!$A$9</f>
        <v>39083</v>
      </c>
      <c r="D133" s="46">
        <f t="shared" si="41"/>
        <v>39994</v>
      </c>
      <c r="E133" s="47">
        <f>Rentepercentages!$B$9</f>
        <v>0.06</v>
      </c>
      <c r="F133" s="46">
        <f t="shared" si="42"/>
        <v>39083</v>
      </c>
      <c r="G133" s="6">
        <f t="shared" si="43"/>
        <v>39994</v>
      </c>
      <c r="H133" s="7">
        <f t="shared" si="44"/>
        <v>0</v>
      </c>
      <c r="I133" s="1">
        <f t="shared" si="45"/>
        <v>0</v>
      </c>
      <c r="L133" s="46">
        <f>Rentepercentages!$A$9</f>
        <v>39083</v>
      </c>
      <c r="M133" s="46">
        <f t="shared" si="46"/>
        <v>39994</v>
      </c>
      <c r="N133" s="47">
        <f>Rentepercentages!$B$9</f>
        <v>0.06</v>
      </c>
      <c r="O133" s="46">
        <f t="shared" si="47"/>
        <v>39083</v>
      </c>
      <c r="P133" s="6">
        <f t="shared" si="48"/>
        <v>39994</v>
      </c>
      <c r="Q133" s="7">
        <f t="shared" si="49"/>
        <v>0</v>
      </c>
      <c r="R133" s="1">
        <f t="shared" si="50"/>
        <v>0</v>
      </c>
    </row>
    <row r="134" spans="1:18" x14ac:dyDescent="0.25">
      <c r="C134" s="46">
        <f>Rentepercentages!$A$10</f>
        <v>39995</v>
      </c>
      <c r="D134" s="46">
        <f t="shared" si="41"/>
        <v>40178</v>
      </c>
      <c r="E134" s="47">
        <f>Rentepercentages!$B$10</f>
        <v>0.04</v>
      </c>
      <c r="F134" s="46">
        <f t="shared" si="42"/>
        <v>39995</v>
      </c>
      <c r="G134" s="6">
        <f t="shared" si="43"/>
        <v>40178</v>
      </c>
      <c r="H134" s="7">
        <f t="shared" si="44"/>
        <v>0</v>
      </c>
      <c r="I134" s="1">
        <f t="shared" si="45"/>
        <v>0</v>
      </c>
      <c r="L134" s="46">
        <f>Rentepercentages!$A$10</f>
        <v>39995</v>
      </c>
      <c r="M134" s="46">
        <f t="shared" si="46"/>
        <v>40178</v>
      </c>
      <c r="N134" s="47">
        <f>Rentepercentages!$B$10</f>
        <v>0.04</v>
      </c>
      <c r="O134" s="46">
        <f t="shared" si="47"/>
        <v>39995</v>
      </c>
      <c r="P134" s="6">
        <f t="shared" si="48"/>
        <v>40178</v>
      </c>
      <c r="Q134" s="7">
        <f t="shared" si="49"/>
        <v>0</v>
      </c>
      <c r="R134" s="1">
        <f t="shared" si="50"/>
        <v>0</v>
      </c>
    </row>
    <row r="135" spans="1:18" x14ac:dyDescent="0.25">
      <c r="C135" s="46">
        <f>Rentepercentages!$A$11</f>
        <v>40179</v>
      </c>
      <c r="D135" s="46">
        <f t="shared" si="41"/>
        <v>40724</v>
      </c>
      <c r="E135" s="47">
        <f>Rentepercentages!$B$11</f>
        <v>0.03</v>
      </c>
      <c r="F135" s="46">
        <f t="shared" si="42"/>
        <v>40179</v>
      </c>
      <c r="G135" s="6">
        <f t="shared" si="43"/>
        <v>40724</v>
      </c>
      <c r="H135" s="7">
        <f t="shared" si="44"/>
        <v>0</v>
      </c>
      <c r="I135" s="1">
        <f t="shared" si="45"/>
        <v>0</v>
      </c>
      <c r="L135" s="46">
        <f>Rentepercentages!$A$11</f>
        <v>40179</v>
      </c>
      <c r="M135" s="46">
        <f t="shared" si="46"/>
        <v>40724</v>
      </c>
      <c r="N135" s="47">
        <f>Rentepercentages!$B$11</f>
        <v>0.03</v>
      </c>
      <c r="O135" s="46">
        <f t="shared" si="47"/>
        <v>40179</v>
      </c>
      <c r="P135" s="6">
        <f t="shared" si="48"/>
        <v>40724</v>
      </c>
      <c r="Q135" s="7">
        <f t="shared" si="49"/>
        <v>0</v>
      </c>
      <c r="R135" s="1">
        <f t="shared" si="50"/>
        <v>0</v>
      </c>
    </row>
    <row r="136" spans="1:18" x14ac:dyDescent="0.25">
      <c r="C136" s="46">
        <f>Rentepercentages!$A$12</f>
        <v>40725</v>
      </c>
      <c r="D136" s="46">
        <f t="shared" si="41"/>
        <v>41090</v>
      </c>
      <c r="E136" s="47">
        <f>Rentepercentages!$B$12</f>
        <v>0.04</v>
      </c>
      <c r="F136" s="46">
        <f t="shared" si="42"/>
        <v>40725</v>
      </c>
      <c r="G136" s="6">
        <f t="shared" si="43"/>
        <v>41090</v>
      </c>
      <c r="H136" s="7">
        <f t="shared" si="44"/>
        <v>0</v>
      </c>
      <c r="I136" s="1">
        <f t="shared" si="45"/>
        <v>0</v>
      </c>
      <c r="L136" s="46">
        <f>Rentepercentages!$A$12</f>
        <v>40725</v>
      </c>
      <c r="M136" s="46">
        <f t="shared" si="46"/>
        <v>41090</v>
      </c>
      <c r="N136" s="47">
        <f>Rentepercentages!$B$12</f>
        <v>0.04</v>
      </c>
      <c r="O136" s="46">
        <f t="shared" si="47"/>
        <v>40725</v>
      </c>
      <c r="P136" s="6">
        <f t="shared" si="48"/>
        <v>41090</v>
      </c>
      <c r="Q136" s="7">
        <f t="shared" si="49"/>
        <v>0</v>
      </c>
      <c r="R136" s="1">
        <f t="shared" si="50"/>
        <v>0</v>
      </c>
    </row>
    <row r="137" spans="1:18" x14ac:dyDescent="0.25">
      <c r="C137" s="46">
        <f>Rentepercentages!$A$13</f>
        <v>41091</v>
      </c>
      <c r="D137" s="46">
        <f t="shared" si="41"/>
        <v>41639</v>
      </c>
      <c r="E137" s="47">
        <f>Rentepercentages!$B$13</f>
        <v>0.03</v>
      </c>
      <c r="F137" s="46">
        <f t="shared" si="42"/>
        <v>41091</v>
      </c>
      <c r="G137" s="6">
        <f t="shared" si="43"/>
        <v>41639</v>
      </c>
      <c r="H137" s="7">
        <f t="shared" si="44"/>
        <v>0</v>
      </c>
      <c r="I137" s="1">
        <f t="shared" si="45"/>
        <v>0</v>
      </c>
      <c r="L137" s="46">
        <f>Rentepercentages!$A$13</f>
        <v>41091</v>
      </c>
      <c r="M137" s="46">
        <f t="shared" si="46"/>
        <v>41639</v>
      </c>
      <c r="N137" s="47">
        <f>Rentepercentages!$B$13</f>
        <v>0.03</v>
      </c>
      <c r="O137" s="46">
        <f t="shared" si="47"/>
        <v>41091</v>
      </c>
      <c r="P137" s="6">
        <f t="shared" si="48"/>
        <v>41639</v>
      </c>
      <c r="Q137" s="7">
        <f t="shared" si="49"/>
        <v>0</v>
      </c>
      <c r="R137" s="1">
        <f t="shared" si="50"/>
        <v>0</v>
      </c>
    </row>
    <row r="138" spans="1:18" x14ac:dyDescent="0.25">
      <c r="C138" s="46">
        <f>Rentepercentages!$A$14</f>
        <v>41640</v>
      </c>
      <c r="D138" s="46">
        <f t="shared" si="41"/>
        <v>42004</v>
      </c>
      <c r="E138" s="47">
        <f>Rentepercentages!$B$14</f>
        <v>0.03</v>
      </c>
      <c r="F138" s="46">
        <f t="shared" si="42"/>
        <v>41640</v>
      </c>
      <c r="G138" s="6">
        <f t="shared" si="43"/>
        <v>42004</v>
      </c>
      <c r="H138" s="7">
        <f t="shared" si="44"/>
        <v>0</v>
      </c>
      <c r="I138" s="1">
        <f t="shared" si="45"/>
        <v>0</v>
      </c>
      <c r="L138" s="46">
        <f>Rentepercentages!$A$14</f>
        <v>41640</v>
      </c>
      <c r="M138" s="46">
        <f t="shared" si="46"/>
        <v>42004</v>
      </c>
      <c r="N138" s="47">
        <f>Rentepercentages!$B$14</f>
        <v>0.03</v>
      </c>
      <c r="O138" s="46">
        <f t="shared" si="47"/>
        <v>41640</v>
      </c>
      <c r="P138" s="6">
        <f t="shared" si="48"/>
        <v>42004</v>
      </c>
      <c r="Q138" s="7">
        <f t="shared" si="49"/>
        <v>0</v>
      </c>
      <c r="R138" s="1">
        <f t="shared" si="50"/>
        <v>0</v>
      </c>
    </row>
    <row r="139" spans="1:18" x14ac:dyDescent="0.25">
      <c r="C139" s="46">
        <f>Rentepercentages!$A$15</f>
        <v>42005</v>
      </c>
      <c r="D139" s="46">
        <f ca="1">IF(C140=0,Rentepercentages!$A$31,C140-1)</f>
        <v>44221</v>
      </c>
      <c r="E139" s="47">
        <f>Rentepercentages!$B$15</f>
        <v>0.02</v>
      </c>
      <c r="F139" s="46">
        <f t="shared" si="42"/>
        <v>42005</v>
      </c>
      <c r="G139" s="6">
        <f t="shared" ca="1" si="43"/>
        <v>44221</v>
      </c>
      <c r="H139" s="7">
        <f t="shared" si="44"/>
        <v>0</v>
      </c>
      <c r="I139" s="1">
        <f t="shared" si="45"/>
        <v>0</v>
      </c>
      <c r="L139" s="46">
        <f>Rentepercentages!$A$15</f>
        <v>42005</v>
      </c>
      <c r="M139" s="46">
        <f ca="1">IF(L140=0,Rentepercentages!$A$31,L140-1)</f>
        <v>44221</v>
      </c>
      <c r="N139" s="47">
        <f>Rentepercentages!$B$15</f>
        <v>0.02</v>
      </c>
      <c r="O139" s="46">
        <f t="shared" si="47"/>
        <v>42005</v>
      </c>
      <c r="P139" s="6">
        <f t="shared" ca="1" si="48"/>
        <v>44221</v>
      </c>
      <c r="Q139" s="7">
        <f t="shared" si="49"/>
        <v>0</v>
      </c>
      <c r="R139" s="1">
        <f t="shared" si="50"/>
        <v>0</v>
      </c>
    </row>
    <row r="140" spans="1:18" x14ac:dyDescent="0.25">
      <c r="C140" s="46">
        <f>Rentepercentages!$A$16</f>
        <v>0</v>
      </c>
      <c r="D140" s="46">
        <f ca="1">IF(C141=0,Rentepercentages!$A$31,C141-1)</f>
        <v>44221</v>
      </c>
      <c r="E140" s="47">
        <f>Rentepercentages!$B$16</f>
        <v>0</v>
      </c>
      <c r="F140" s="46">
        <f t="shared" si="42"/>
        <v>0</v>
      </c>
      <c r="G140" s="6">
        <f t="shared" ca="1" si="43"/>
        <v>44221</v>
      </c>
      <c r="H140" s="7">
        <f t="shared" si="44"/>
        <v>0</v>
      </c>
      <c r="I140" s="1">
        <f t="shared" si="45"/>
        <v>0</v>
      </c>
      <c r="L140" s="46">
        <f>Rentepercentages!$A$16</f>
        <v>0</v>
      </c>
      <c r="M140" s="46">
        <f ca="1">IF(L141=0,Rentepercentages!$A$31,L141-1)</f>
        <v>44221</v>
      </c>
      <c r="N140" s="47">
        <f>Rentepercentages!$B$16</f>
        <v>0</v>
      </c>
      <c r="O140" s="46">
        <f t="shared" si="47"/>
        <v>0</v>
      </c>
      <c r="P140" s="6">
        <f t="shared" ca="1" si="48"/>
        <v>44221</v>
      </c>
      <c r="Q140" s="7">
        <f t="shared" si="49"/>
        <v>0</v>
      </c>
      <c r="R140" s="1">
        <f t="shared" si="50"/>
        <v>0</v>
      </c>
    </row>
    <row r="141" spans="1:18" x14ac:dyDescent="0.25">
      <c r="C141" s="46">
        <f>Rentepercentages!$A$17</f>
        <v>0</v>
      </c>
      <c r="D141" s="46">
        <f ca="1">IF(C142=0,Rentepercentages!$A$31,C142-1)</f>
        <v>44221</v>
      </c>
      <c r="E141" s="47">
        <f>Rentepercentages!$B$17</f>
        <v>0</v>
      </c>
      <c r="F141" s="46">
        <f t="shared" si="42"/>
        <v>0</v>
      </c>
      <c r="G141" s="6">
        <f t="shared" ca="1" si="43"/>
        <v>44221</v>
      </c>
      <c r="H141" s="7">
        <f t="shared" si="44"/>
        <v>0</v>
      </c>
      <c r="I141" s="1">
        <f t="shared" si="45"/>
        <v>0</v>
      </c>
      <c r="L141" s="46">
        <f>Rentepercentages!$A$17</f>
        <v>0</v>
      </c>
      <c r="M141" s="46">
        <f ca="1">IF(L142=0,Rentepercentages!$A$31,L142-1)</f>
        <v>44221</v>
      </c>
      <c r="N141" s="47">
        <f>Rentepercentages!$B$17</f>
        <v>0</v>
      </c>
      <c r="O141" s="46">
        <f t="shared" si="47"/>
        <v>0</v>
      </c>
      <c r="P141" s="6">
        <f t="shared" ca="1" si="48"/>
        <v>44221</v>
      </c>
      <c r="Q141" s="7">
        <f t="shared" si="49"/>
        <v>0</v>
      </c>
      <c r="R141" s="1">
        <f t="shared" si="50"/>
        <v>0</v>
      </c>
    </row>
    <row r="142" spans="1:18" x14ac:dyDescent="0.25">
      <c r="C142" s="46">
        <f>Rentepercentages!$A$18</f>
        <v>0</v>
      </c>
      <c r="D142" s="46">
        <f ca="1">IF(C143=0,Rentepercentages!$A$31,C143-1)</f>
        <v>44221</v>
      </c>
      <c r="E142" s="47">
        <f>Rentepercentages!$B$18</f>
        <v>0</v>
      </c>
      <c r="F142" s="46">
        <f t="shared" si="42"/>
        <v>0</v>
      </c>
      <c r="G142" s="6">
        <f t="shared" ca="1" si="43"/>
        <v>44221</v>
      </c>
      <c r="H142" s="7">
        <f t="shared" si="44"/>
        <v>0</v>
      </c>
      <c r="I142" s="1">
        <f t="shared" si="45"/>
        <v>0</v>
      </c>
      <c r="L142" s="46">
        <f>Rentepercentages!$A$18</f>
        <v>0</v>
      </c>
      <c r="M142" s="46">
        <f ca="1">IF(L143=0,Rentepercentages!$A$31,L143-1)</f>
        <v>44221</v>
      </c>
      <c r="N142" s="47">
        <f>Rentepercentages!$B$18</f>
        <v>0</v>
      </c>
      <c r="O142" s="46">
        <f t="shared" si="47"/>
        <v>0</v>
      </c>
      <c r="P142" s="6">
        <f t="shared" ca="1" si="48"/>
        <v>44221</v>
      </c>
      <c r="Q142" s="7">
        <f t="shared" si="49"/>
        <v>0</v>
      </c>
      <c r="R142" s="1">
        <f t="shared" si="50"/>
        <v>0</v>
      </c>
    </row>
    <row r="143" spans="1:18" x14ac:dyDescent="0.25">
      <c r="C143" s="46">
        <f>Rentepercentages!$A$19</f>
        <v>0</v>
      </c>
      <c r="D143" s="46">
        <f ca="1">IF(C144=0,Rentepercentages!$A$31,C144-1)</f>
        <v>44221</v>
      </c>
      <c r="E143" s="47">
        <f>Rentepercentages!$B$19</f>
        <v>0</v>
      </c>
      <c r="F143" s="46">
        <f t="shared" si="42"/>
        <v>0</v>
      </c>
      <c r="G143" s="6">
        <f t="shared" ca="1" si="43"/>
        <v>44221</v>
      </c>
      <c r="H143" s="7">
        <f t="shared" si="44"/>
        <v>0</v>
      </c>
      <c r="I143" s="1">
        <f t="shared" si="45"/>
        <v>0</v>
      </c>
      <c r="L143" s="46">
        <f>Rentepercentages!$A$19</f>
        <v>0</v>
      </c>
      <c r="M143" s="46">
        <f ca="1">IF(L144=0,Rentepercentages!$A$31,L144-1)</f>
        <v>44221</v>
      </c>
      <c r="N143" s="47">
        <f>Rentepercentages!$B$19</f>
        <v>0</v>
      </c>
      <c r="O143" s="46">
        <f t="shared" si="47"/>
        <v>0</v>
      </c>
      <c r="P143" s="6">
        <f t="shared" ca="1" si="48"/>
        <v>44221</v>
      </c>
      <c r="Q143" s="7">
        <f t="shared" si="49"/>
        <v>0</v>
      </c>
      <c r="R143" s="1">
        <f t="shared" si="50"/>
        <v>0</v>
      </c>
    </row>
    <row r="144" spans="1:18" x14ac:dyDescent="0.25">
      <c r="C144" s="46">
        <f>Rentepercentages!$A$20</f>
        <v>0</v>
      </c>
      <c r="D144" s="46">
        <f ca="1">IF(C145=0,Rentepercentages!$A$31,C145-1)</f>
        <v>44221</v>
      </c>
      <c r="E144" s="47">
        <f>Rentepercentages!$B$20</f>
        <v>0</v>
      </c>
      <c r="F144" s="46">
        <f t="shared" si="42"/>
        <v>0</v>
      </c>
      <c r="G144" s="6">
        <f t="shared" ca="1" si="43"/>
        <v>44221</v>
      </c>
      <c r="H144" s="7">
        <f t="shared" si="44"/>
        <v>0</v>
      </c>
      <c r="I144" s="1">
        <f t="shared" si="45"/>
        <v>0</v>
      </c>
      <c r="L144" s="46">
        <f>Rentepercentages!$A$20</f>
        <v>0</v>
      </c>
      <c r="M144" s="46">
        <f ca="1">IF(L145=0,Rentepercentages!$A$31,L145-1)</f>
        <v>44221</v>
      </c>
      <c r="N144" s="47">
        <f>Rentepercentages!$B$20</f>
        <v>0</v>
      </c>
      <c r="O144" s="46">
        <f t="shared" si="47"/>
        <v>0</v>
      </c>
      <c r="P144" s="6">
        <f t="shared" ca="1" si="48"/>
        <v>44221</v>
      </c>
      <c r="Q144" s="7">
        <f t="shared" si="49"/>
        <v>0</v>
      </c>
      <c r="R144" s="1">
        <f t="shared" si="50"/>
        <v>0</v>
      </c>
    </row>
    <row r="145" spans="1:18" x14ac:dyDescent="0.25">
      <c r="C145" s="46">
        <f>Rentepercentages!$A$21</f>
        <v>0</v>
      </c>
      <c r="D145" s="46">
        <f ca="1">IF(C146=0,Rentepercentages!$A$31,C146-1)</f>
        <v>44221</v>
      </c>
      <c r="E145" s="47">
        <f>Rentepercentages!$B$21</f>
        <v>0</v>
      </c>
      <c r="F145" s="46">
        <f t="shared" si="42"/>
        <v>0</v>
      </c>
      <c r="G145" s="6">
        <f t="shared" ca="1" si="43"/>
        <v>44221</v>
      </c>
      <c r="H145" s="7">
        <f t="shared" si="44"/>
        <v>0</v>
      </c>
      <c r="I145" s="1">
        <f t="shared" si="45"/>
        <v>0</v>
      </c>
      <c r="L145" s="46">
        <f>Rentepercentages!$A$21</f>
        <v>0</v>
      </c>
      <c r="M145" s="46">
        <f ca="1">IF(L146=0,Rentepercentages!$A$31,L146-1)</f>
        <v>44221</v>
      </c>
      <c r="N145" s="47">
        <f>Rentepercentages!$B$21</f>
        <v>0</v>
      </c>
      <c r="O145" s="46">
        <f t="shared" si="47"/>
        <v>0</v>
      </c>
      <c r="P145" s="6">
        <f t="shared" ca="1" si="48"/>
        <v>44221</v>
      </c>
      <c r="Q145" s="7">
        <f t="shared" si="49"/>
        <v>0</v>
      </c>
      <c r="R145" s="1">
        <f t="shared" si="50"/>
        <v>0</v>
      </c>
    </row>
    <row r="146" spans="1:18" x14ac:dyDescent="0.25">
      <c r="C146" s="46">
        <f>Rentepercentages!$A$22</f>
        <v>0</v>
      </c>
      <c r="D146" s="46">
        <f ca="1">IF(C147=0,Rentepercentages!$A$31,C147-1)</f>
        <v>44221</v>
      </c>
      <c r="E146" s="47">
        <f>Rentepercentages!$B$22</f>
        <v>0</v>
      </c>
      <c r="F146" s="46">
        <f t="shared" si="42"/>
        <v>0</v>
      </c>
      <c r="G146" s="6">
        <f t="shared" ca="1" si="43"/>
        <v>44221</v>
      </c>
      <c r="H146" s="7">
        <f t="shared" si="44"/>
        <v>0</v>
      </c>
      <c r="I146" s="1">
        <f t="shared" si="45"/>
        <v>0</v>
      </c>
      <c r="L146" s="46">
        <f>Rentepercentages!$A$22</f>
        <v>0</v>
      </c>
      <c r="M146" s="46">
        <f ca="1">IF(L147=0,Rentepercentages!$A$31,L147-1)</f>
        <v>44221</v>
      </c>
      <c r="N146" s="47">
        <f>Rentepercentages!$B$22</f>
        <v>0</v>
      </c>
      <c r="O146" s="46">
        <f t="shared" si="47"/>
        <v>0</v>
      </c>
      <c r="P146" s="6">
        <f t="shared" ca="1" si="48"/>
        <v>44221</v>
      </c>
      <c r="Q146" s="7">
        <f t="shared" si="49"/>
        <v>0</v>
      </c>
      <c r="R146" s="1">
        <f t="shared" si="50"/>
        <v>0</v>
      </c>
    </row>
    <row r="147" spans="1:18" x14ac:dyDescent="0.25">
      <c r="C147" s="46">
        <f>Rentepercentages!$A$23</f>
        <v>0</v>
      </c>
      <c r="D147" s="46">
        <f ca="1">IF(C148=0,Rentepercentages!$A$31,C148-1)</f>
        <v>44221</v>
      </c>
      <c r="E147" s="47">
        <f>Rentepercentages!$B$23</f>
        <v>0</v>
      </c>
      <c r="F147" s="46">
        <f t="shared" si="42"/>
        <v>0</v>
      </c>
      <c r="G147" s="6">
        <f t="shared" ca="1" si="43"/>
        <v>44221</v>
      </c>
      <c r="H147" s="7">
        <f t="shared" si="44"/>
        <v>0</v>
      </c>
      <c r="I147" s="1">
        <f t="shared" si="45"/>
        <v>0</v>
      </c>
      <c r="L147" s="46">
        <f>Rentepercentages!$A$23</f>
        <v>0</v>
      </c>
      <c r="M147" s="46">
        <f ca="1">IF(L148=0,Rentepercentages!$A$31,L148-1)</f>
        <v>44221</v>
      </c>
      <c r="N147" s="47">
        <f>Rentepercentages!$B$23</f>
        <v>0</v>
      </c>
      <c r="O147" s="46">
        <f t="shared" si="47"/>
        <v>0</v>
      </c>
      <c r="P147" s="6">
        <f t="shared" ca="1" si="48"/>
        <v>44221</v>
      </c>
      <c r="Q147" s="7">
        <f t="shared" si="49"/>
        <v>0</v>
      </c>
      <c r="R147" s="1">
        <f t="shared" si="50"/>
        <v>0</v>
      </c>
    </row>
    <row r="148" spans="1:18" x14ac:dyDescent="0.25">
      <c r="C148" s="46">
        <f>Rentepercentages!$A$24</f>
        <v>0</v>
      </c>
      <c r="D148" s="46">
        <f ca="1">IF(C149=0,Rentepercentages!$A$31,C149-1)</f>
        <v>44221</v>
      </c>
      <c r="E148" s="47">
        <f>Rentepercentages!$B$24</f>
        <v>0</v>
      </c>
      <c r="F148" s="46">
        <f t="shared" si="42"/>
        <v>0</v>
      </c>
      <c r="G148" s="6">
        <f t="shared" ca="1" si="43"/>
        <v>44221</v>
      </c>
      <c r="H148" s="7">
        <f t="shared" si="44"/>
        <v>0</v>
      </c>
      <c r="I148" s="1">
        <f t="shared" si="45"/>
        <v>0</v>
      </c>
      <c r="L148" s="46">
        <f>Rentepercentages!$A$24</f>
        <v>0</v>
      </c>
      <c r="M148" s="46">
        <f ca="1">IF(L149=0,Rentepercentages!$A$31,L149-1)</f>
        <v>44221</v>
      </c>
      <c r="N148" s="47">
        <f>Rentepercentages!$B$24</f>
        <v>0</v>
      </c>
      <c r="O148" s="46">
        <f t="shared" si="47"/>
        <v>0</v>
      </c>
      <c r="P148" s="6">
        <f t="shared" ca="1" si="48"/>
        <v>44221</v>
      </c>
      <c r="Q148" s="7">
        <f t="shared" si="49"/>
        <v>0</v>
      </c>
      <c r="R148" s="1">
        <f t="shared" si="50"/>
        <v>0</v>
      </c>
    </row>
    <row r="149" spans="1:18" x14ac:dyDescent="0.25">
      <c r="C149" s="46">
        <f>Rentepercentages!$A$25</f>
        <v>0</v>
      </c>
      <c r="D149" s="46">
        <f ca="1">IF(C150=0,Rentepercentages!$A$31,C150-1)</f>
        <v>44221</v>
      </c>
      <c r="E149" s="47">
        <f>Rentepercentages!$B$25</f>
        <v>0</v>
      </c>
      <c r="F149" s="46">
        <f t="shared" si="42"/>
        <v>0</v>
      </c>
      <c r="G149" s="6">
        <f t="shared" ca="1" si="43"/>
        <v>44221</v>
      </c>
      <c r="H149" s="7">
        <f t="shared" si="44"/>
        <v>0</v>
      </c>
      <c r="I149" s="1">
        <f t="shared" si="45"/>
        <v>0</v>
      </c>
      <c r="L149" s="46">
        <f>Rentepercentages!$A$25</f>
        <v>0</v>
      </c>
      <c r="M149" s="46">
        <f ca="1">IF(L150=0,Rentepercentages!$A$31,L150-1)</f>
        <v>44221</v>
      </c>
      <c r="N149" s="47">
        <f>Rentepercentages!$B$25</f>
        <v>0</v>
      </c>
      <c r="O149" s="46">
        <f t="shared" si="47"/>
        <v>0</v>
      </c>
      <c r="P149" s="6">
        <f t="shared" ca="1" si="48"/>
        <v>44221</v>
      </c>
      <c r="Q149" s="7">
        <f t="shared" si="49"/>
        <v>0</v>
      </c>
      <c r="R149" s="1">
        <f t="shared" si="50"/>
        <v>0</v>
      </c>
    </row>
    <row r="150" spans="1:18" x14ac:dyDescent="0.25">
      <c r="C150" s="46">
        <f>Rentepercentages!$A$26</f>
        <v>0</v>
      </c>
      <c r="D150" s="46">
        <f ca="1">IF(C151=0,Rentepercentages!$A$31,C151-1)</f>
        <v>44221</v>
      </c>
      <c r="E150" s="47">
        <f>Rentepercentages!$B$26</f>
        <v>0</v>
      </c>
      <c r="F150" s="46">
        <f t="shared" si="42"/>
        <v>0</v>
      </c>
      <c r="G150" s="6">
        <f t="shared" ca="1" si="43"/>
        <v>44221</v>
      </c>
      <c r="H150" s="7">
        <f t="shared" si="44"/>
        <v>0</v>
      </c>
      <c r="I150" s="1">
        <f t="shared" si="45"/>
        <v>0</v>
      </c>
      <c r="L150" s="46">
        <f>Rentepercentages!$A$26</f>
        <v>0</v>
      </c>
      <c r="M150" s="46">
        <f ca="1">IF(L151=0,Rentepercentages!$A$31,L151-1)</f>
        <v>44221</v>
      </c>
      <c r="N150" s="47">
        <f>Rentepercentages!$B$26</f>
        <v>0</v>
      </c>
      <c r="O150" s="46">
        <f t="shared" si="47"/>
        <v>0</v>
      </c>
      <c r="P150" s="6">
        <f t="shared" ca="1" si="48"/>
        <v>44221</v>
      </c>
      <c r="Q150" s="7">
        <f t="shared" si="49"/>
        <v>0</v>
      </c>
      <c r="R150" s="1">
        <f t="shared" si="50"/>
        <v>0</v>
      </c>
    </row>
    <row r="151" spans="1:18" x14ac:dyDescent="0.25">
      <c r="C151" s="46">
        <f>Rentepercentages!$A$27</f>
        <v>0</v>
      </c>
      <c r="D151" s="46">
        <f ca="1">IF(C152=0,Rentepercentages!$A$31,C152-1)</f>
        <v>44221</v>
      </c>
      <c r="E151" s="47">
        <f>Rentepercentages!$B$27</f>
        <v>0</v>
      </c>
      <c r="F151" s="46">
        <f t="shared" si="42"/>
        <v>0</v>
      </c>
      <c r="G151" s="6">
        <f t="shared" ca="1" si="43"/>
        <v>44221</v>
      </c>
      <c r="H151" s="7">
        <f t="shared" si="44"/>
        <v>0</v>
      </c>
      <c r="I151" s="1">
        <f t="shared" si="45"/>
        <v>0</v>
      </c>
      <c r="L151" s="46">
        <f>Rentepercentages!$A$27</f>
        <v>0</v>
      </c>
      <c r="M151" s="46">
        <f ca="1">IF(L152=0,Rentepercentages!$A$31,L152-1)</f>
        <v>44221</v>
      </c>
      <c r="N151" s="47">
        <f>Rentepercentages!$B$27</f>
        <v>0</v>
      </c>
      <c r="O151" s="46">
        <f t="shared" si="47"/>
        <v>0</v>
      </c>
      <c r="P151" s="6">
        <f t="shared" ca="1" si="48"/>
        <v>44221</v>
      </c>
      <c r="Q151" s="7">
        <f t="shared" si="49"/>
        <v>0</v>
      </c>
      <c r="R151" s="1">
        <f t="shared" si="50"/>
        <v>0</v>
      </c>
    </row>
    <row r="152" spans="1:18" x14ac:dyDescent="0.25">
      <c r="C152" s="46">
        <f>Rentepercentages!$A$28</f>
        <v>0</v>
      </c>
      <c r="D152" s="46">
        <f ca="1">IF(C153=0,Rentepercentages!$A$31,C153-1)</f>
        <v>44221</v>
      </c>
      <c r="E152" s="47">
        <f>Rentepercentages!$B$28</f>
        <v>0</v>
      </c>
      <c r="F152" s="46">
        <f t="shared" si="42"/>
        <v>0</v>
      </c>
      <c r="G152" s="6">
        <f t="shared" ca="1" si="43"/>
        <v>44221</v>
      </c>
      <c r="H152" s="7">
        <f t="shared" si="44"/>
        <v>0</v>
      </c>
      <c r="I152" s="1">
        <f t="shared" si="45"/>
        <v>0</v>
      </c>
      <c r="L152" s="46">
        <f>Rentepercentages!$A$28</f>
        <v>0</v>
      </c>
      <c r="M152" s="46">
        <f ca="1">IF(L153=0,Rentepercentages!$A$31,L153-1)</f>
        <v>44221</v>
      </c>
      <c r="N152" s="47">
        <f>Rentepercentages!$B$28</f>
        <v>0</v>
      </c>
      <c r="O152" s="46">
        <f t="shared" si="47"/>
        <v>0</v>
      </c>
      <c r="P152" s="6">
        <f t="shared" ca="1" si="48"/>
        <v>44221</v>
      </c>
      <c r="Q152" s="7">
        <f t="shared" si="49"/>
        <v>0</v>
      </c>
      <c r="R152" s="1">
        <f t="shared" si="50"/>
        <v>0</v>
      </c>
    </row>
    <row r="153" spans="1:18" x14ac:dyDescent="0.25">
      <c r="C153" s="46">
        <f>Rentepercentages!$A$29</f>
        <v>0</v>
      </c>
      <c r="D153" s="46">
        <f ca="1">IF(C154=0,Rentepercentages!$A$31,C154-1)</f>
        <v>44221</v>
      </c>
      <c r="E153" s="47">
        <f>Rentepercentages!$B$29</f>
        <v>0</v>
      </c>
      <c r="F153" s="46">
        <f t="shared" si="42"/>
        <v>0</v>
      </c>
      <c r="G153" s="6">
        <f t="shared" ca="1" si="43"/>
        <v>44221</v>
      </c>
      <c r="H153" s="7">
        <f t="shared" si="44"/>
        <v>0</v>
      </c>
      <c r="I153" s="1">
        <f t="shared" si="45"/>
        <v>0</v>
      </c>
      <c r="L153" s="46">
        <f>Rentepercentages!$A$29</f>
        <v>0</v>
      </c>
      <c r="M153" s="46">
        <f ca="1">IF(L154=0,Rentepercentages!$A$31,L154-1)</f>
        <v>44221</v>
      </c>
      <c r="N153" s="47">
        <f>Rentepercentages!$B$29</f>
        <v>0</v>
      </c>
      <c r="O153" s="46">
        <f t="shared" si="47"/>
        <v>0</v>
      </c>
      <c r="P153" s="6">
        <f t="shared" ca="1" si="48"/>
        <v>44221</v>
      </c>
      <c r="Q153" s="7">
        <f t="shared" si="49"/>
        <v>0</v>
      </c>
      <c r="R153" s="1">
        <f t="shared" si="50"/>
        <v>0</v>
      </c>
    </row>
    <row r="154" spans="1:18" x14ac:dyDescent="0.25">
      <c r="C154" s="46">
        <f>Rentepercentages!$A$30</f>
        <v>0</v>
      </c>
      <c r="D154" s="46">
        <f ca="1">IF(C155=0,Rentepercentages!$A$31,C155-1)</f>
        <v>44221</v>
      </c>
      <c r="E154" s="47">
        <f>Rentepercentages!$B$30</f>
        <v>0</v>
      </c>
      <c r="F154" s="46">
        <f t="shared" si="42"/>
        <v>0</v>
      </c>
      <c r="G154" s="6">
        <f t="shared" ca="1" si="43"/>
        <v>44221</v>
      </c>
      <c r="H154" s="7">
        <f t="shared" si="44"/>
        <v>0</v>
      </c>
      <c r="I154" s="1">
        <f t="shared" si="45"/>
        <v>0</v>
      </c>
      <c r="L154" s="46">
        <f>Rentepercentages!$A$30</f>
        <v>0</v>
      </c>
      <c r="M154" s="46">
        <f ca="1">IF(L155=0,Rentepercentages!$A$31,L155-1)</f>
        <v>44221</v>
      </c>
      <c r="N154" s="47">
        <f>Rentepercentages!$B$30</f>
        <v>0</v>
      </c>
      <c r="O154" s="46">
        <f t="shared" si="47"/>
        <v>0</v>
      </c>
      <c r="P154" s="6">
        <f t="shared" ca="1" si="48"/>
        <v>44221</v>
      </c>
      <c r="Q154" s="7">
        <f t="shared" si="49"/>
        <v>0</v>
      </c>
      <c r="R154" s="1">
        <f t="shared" si="50"/>
        <v>0</v>
      </c>
    </row>
    <row r="155" spans="1:18" x14ac:dyDescent="0.25">
      <c r="C155" s="46"/>
      <c r="D155" s="46"/>
      <c r="E155" s="46"/>
      <c r="H155" s="7">
        <f>SUM(H129:H154)</f>
        <v>0</v>
      </c>
      <c r="I155" s="13">
        <f>SUM(I129:I154)</f>
        <v>0</v>
      </c>
      <c r="L155" s="46"/>
      <c r="M155" s="46"/>
      <c r="N155" s="46"/>
      <c r="Q155" s="7">
        <f>SUM(Q129:Q154)</f>
        <v>0</v>
      </c>
      <c r="R155" s="13">
        <f>SUM(R129:R154)</f>
        <v>0</v>
      </c>
    </row>
    <row r="157" spans="1:18" x14ac:dyDescent="0.25">
      <c r="F157" s="40" t="s">
        <v>19</v>
      </c>
      <c r="G157" s="41" t="s">
        <v>20</v>
      </c>
      <c r="H157" s="42"/>
      <c r="I157" s="43"/>
      <c r="O157" s="40" t="s">
        <v>19</v>
      </c>
      <c r="P157" s="41" t="s">
        <v>20</v>
      </c>
      <c r="Q157" s="42"/>
      <c r="R157" s="43"/>
    </row>
    <row r="158" spans="1:18" x14ac:dyDescent="0.25">
      <c r="F158" s="6">
        <f>'Overzicht vordering'!C23</f>
        <v>0</v>
      </c>
      <c r="G158" s="6" t="str">
        <f>'Overzicht vordering'!D23</f>
        <v xml:space="preserve"> </v>
      </c>
      <c r="O158" s="6">
        <f>'Overzicht vordering'!C33</f>
        <v>0</v>
      </c>
      <c r="P158" s="6" t="str">
        <f>'Overzicht vordering'!D33</f>
        <v xml:space="preserve"> </v>
      </c>
    </row>
    <row r="159" spans="1:18" x14ac:dyDescent="0.25">
      <c r="A159" s="8" t="s">
        <v>22</v>
      </c>
      <c r="B159" s="44"/>
      <c r="C159" s="40" t="s">
        <v>24</v>
      </c>
      <c r="D159" s="40" t="s">
        <v>25</v>
      </c>
      <c r="E159" s="40" t="s">
        <v>23</v>
      </c>
      <c r="F159" s="8" t="s">
        <v>26</v>
      </c>
      <c r="G159" s="9" t="s">
        <v>27</v>
      </c>
      <c r="H159" s="10" t="s">
        <v>18</v>
      </c>
      <c r="I159" s="11" t="s">
        <v>9</v>
      </c>
      <c r="J159" s="8" t="s">
        <v>22</v>
      </c>
      <c r="K159" s="44"/>
      <c r="L159" s="40" t="s">
        <v>24</v>
      </c>
      <c r="M159" s="40" t="s">
        <v>25</v>
      </c>
      <c r="N159" s="40" t="s">
        <v>23</v>
      </c>
      <c r="O159" s="8" t="s">
        <v>26</v>
      </c>
      <c r="P159" s="9" t="s">
        <v>27</v>
      </c>
      <c r="Q159" s="10" t="s">
        <v>18</v>
      </c>
      <c r="R159" s="11" t="s">
        <v>9</v>
      </c>
    </row>
    <row r="160" spans="1:18" x14ac:dyDescent="0.25">
      <c r="A160" s="2">
        <f>A129+1</f>
        <v>6</v>
      </c>
      <c r="B160" s="48">
        <f>'Overzicht vordering'!F23</f>
        <v>0</v>
      </c>
      <c r="C160" s="46">
        <f>Rentepercentages!$A$5</f>
        <v>36892</v>
      </c>
      <c r="D160" s="46">
        <f>IF(C161=0,0,C161-1)</f>
        <v>37256</v>
      </c>
      <c r="E160" s="47">
        <f>Rentepercentages!$B$5</f>
        <v>0.08</v>
      </c>
      <c r="F160" s="46">
        <f>IF(C160&lt;$F$158,$F$158,C160)</f>
        <v>36892</v>
      </c>
      <c r="G160" s="6">
        <f>IF($G$158&lt;D160,$G$158,D160)</f>
        <v>37256</v>
      </c>
      <c r="H160" s="7">
        <f>IF(C160=0,0,IF($B$160=0,0,IF($F$158=0,0,IF(G160-F160&lt;0,0,G160-F160+1))))</f>
        <v>0</v>
      </c>
      <c r="I160" s="1">
        <f>ROUND(IF(H160=0,0,$B$160*E160*H160/365),2)</f>
        <v>0</v>
      </c>
      <c r="J160" s="2">
        <f>J129+1</f>
        <v>16</v>
      </c>
      <c r="K160" s="48">
        <f>'Overzicht vordering'!F33</f>
        <v>0</v>
      </c>
      <c r="L160" s="46">
        <f>Rentepercentages!$A$5</f>
        <v>36892</v>
      </c>
      <c r="M160" s="46">
        <f>IF(L161=0,0,L161-1)</f>
        <v>37256</v>
      </c>
      <c r="N160" s="47">
        <f>Rentepercentages!$B$5</f>
        <v>0.08</v>
      </c>
      <c r="O160" s="46">
        <f>IF(L160&lt;$O$158,$O$158,L160)</f>
        <v>36892</v>
      </c>
      <c r="P160" s="6">
        <f>IF($P$158&lt;M160,$P$158,M160)</f>
        <v>37256</v>
      </c>
      <c r="Q160" s="7">
        <f>IF($K$160=0,0,IF(L160=0,0,IF($O$158=0,0,IF(P160-O160&lt;0,0,P160-O160+1))))</f>
        <v>0</v>
      </c>
      <c r="R160" s="1">
        <f>ROUND(IF(Q160=0,0,$K$160*N160*Q160/365),2)</f>
        <v>0</v>
      </c>
    </row>
    <row r="161" spans="2:18" x14ac:dyDescent="0.25">
      <c r="B161" s="45"/>
      <c r="C161" s="46">
        <f>Rentepercentages!$A$6</f>
        <v>37257</v>
      </c>
      <c r="D161" s="46">
        <f t="shared" ref="D161:D169" si="51">IF(C162=0,0,C162-1)</f>
        <v>37833</v>
      </c>
      <c r="E161" s="47">
        <f>Rentepercentages!$B$6</f>
        <v>7.0000000000000007E-2</v>
      </c>
      <c r="F161" s="46">
        <f t="shared" ref="F161:F185" si="52">IF(C161&lt;$F$158,$F$158,C161)</f>
        <v>37257</v>
      </c>
      <c r="G161" s="6">
        <f t="shared" ref="G161:G185" si="53">IF($G$158&lt;D161,$G$158,D161)</f>
        <v>37833</v>
      </c>
      <c r="H161" s="7">
        <f t="shared" ref="H161:H185" si="54">IF(C161=0,0,IF($B$160=0,0,IF($F$158=0,0,IF(G161-F161&lt;0,0,G161-F161+1))))</f>
        <v>0</v>
      </c>
      <c r="I161" s="1">
        <f t="shared" ref="I161:I185" si="55">ROUND(IF(H161=0,0,$B$160*E161*H161/365),2)</f>
        <v>0</v>
      </c>
      <c r="K161" s="45"/>
      <c r="L161" s="46">
        <f>Rentepercentages!$A$6</f>
        <v>37257</v>
      </c>
      <c r="M161" s="46">
        <f t="shared" ref="M161:M169" si="56">IF(L162=0,0,L162-1)</f>
        <v>37833</v>
      </c>
      <c r="N161" s="47">
        <f>Rentepercentages!$B$6</f>
        <v>7.0000000000000007E-2</v>
      </c>
      <c r="O161" s="46">
        <f t="shared" ref="O161:O185" si="57">IF(L161&lt;$O$158,$O$158,L161)</f>
        <v>37257</v>
      </c>
      <c r="P161" s="6">
        <f t="shared" ref="P161:P185" si="58">IF($P$158&lt;M161,$P$158,M161)</f>
        <v>37833</v>
      </c>
      <c r="Q161" s="7">
        <f t="shared" ref="Q161:Q185" si="59">IF($K$160=0,0,IF(L161=0,0,IF($O$158=0,0,IF(P161-O161&lt;0,0,P161-O161+1))))</f>
        <v>0</v>
      </c>
      <c r="R161" s="1">
        <f t="shared" ref="R161:R185" si="60">ROUND(IF(Q161=0,0,$K$160*N161*Q161/365),2)</f>
        <v>0</v>
      </c>
    </row>
    <row r="162" spans="2:18" x14ac:dyDescent="0.25">
      <c r="B162" s="45"/>
      <c r="C162" s="46">
        <f>Rentepercentages!$A$7</f>
        <v>37834</v>
      </c>
      <c r="D162" s="46">
        <f t="shared" si="51"/>
        <v>38017</v>
      </c>
      <c r="E162" s="47">
        <f>Rentepercentages!$B$7</f>
        <v>0.05</v>
      </c>
      <c r="F162" s="46">
        <f t="shared" si="52"/>
        <v>37834</v>
      </c>
      <c r="G162" s="6">
        <f t="shared" si="53"/>
        <v>38017</v>
      </c>
      <c r="H162" s="7">
        <f t="shared" si="54"/>
        <v>0</v>
      </c>
      <c r="I162" s="1">
        <f t="shared" si="55"/>
        <v>0</v>
      </c>
      <c r="K162" s="45"/>
      <c r="L162" s="46">
        <f>Rentepercentages!$A$7</f>
        <v>37834</v>
      </c>
      <c r="M162" s="46">
        <f t="shared" si="56"/>
        <v>38017</v>
      </c>
      <c r="N162" s="47">
        <f>Rentepercentages!$B$7</f>
        <v>0.05</v>
      </c>
      <c r="O162" s="46">
        <f t="shared" si="57"/>
        <v>37834</v>
      </c>
      <c r="P162" s="6">
        <f t="shared" si="58"/>
        <v>38017</v>
      </c>
      <c r="Q162" s="7">
        <f t="shared" si="59"/>
        <v>0</v>
      </c>
      <c r="R162" s="1">
        <f t="shared" si="60"/>
        <v>0</v>
      </c>
    </row>
    <row r="163" spans="2:18" x14ac:dyDescent="0.25">
      <c r="B163" s="45"/>
      <c r="C163" s="46">
        <f>Rentepercentages!$A$8</f>
        <v>38018</v>
      </c>
      <c r="D163" s="46">
        <f t="shared" si="51"/>
        <v>39082</v>
      </c>
      <c r="E163" s="47">
        <f>Rentepercentages!$B$8</f>
        <v>0.04</v>
      </c>
      <c r="F163" s="46">
        <f t="shared" si="52"/>
        <v>38018</v>
      </c>
      <c r="G163" s="6">
        <f t="shared" si="53"/>
        <v>39082</v>
      </c>
      <c r="H163" s="7">
        <f t="shared" si="54"/>
        <v>0</v>
      </c>
      <c r="I163" s="1">
        <f t="shared" si="55"/>
        <v>0</v>
      </c>
      <c r="K163" s="45"/>
      <c r="L163" s="46">
        <f>Rentepercentages!$A$8</f>
        <v>38018</v>
      </c>
      <c r="M163" s="46">
        <f t="shared" si="56"/>
        <v>39082</v>
      </c>
      <c r="N163" s="47">
        <f>Rentepercentages!$B$8</f>
        <v>0.04</v>
      </c>
      <c r="O163" s="46">
        <f t="shared" si="57"/>
        <v>38018</v>
      </c>
      <c r="P163" s="6">
        <f t="shared" si="58"/>
        <v>39082</v>
      </c>
      <c r="Q163" s="7">
        <f t="shared" si="59"/>
        <v>0</v>
      </c>
      <c r="R163" s="1">
        <f t="shared" si="60"/>
        <v>0</v>
      </c>
    </row>
    <row r="164" spans="2:18" x14ac:dyDescent="0.25">
      <c r="C164" s="46">
        <f>Rentepercentages!$A$9</f>
        <v>39083</v>
      </c>
      <c r="D164" s="46">
        <f t="shared" si="51"/>
        <v>39994</v>
      </c>
      <c r="E164" s="47">
        <f>Rentepercentages!$B$9</f>
        <v>0.06</v>
      </c>
      <c r="F164" s="46">
        <f t="shared" si="52"/>
        <v>39083</v>
      </c>
      <c r="G164" s="6">
        <f t="shared" si="53"/>
        <v>39994</v>
      </c>
      <c r="H164" s="7">
        <f t="shared" si="54"/>
        <v>0</v>
      </c>
      <c r="I164" s="1">
        <f t="shared" si="55"/>
        <v>0</v>
      </c>
      <c r="L164" s="46">
        <f>Rentepercentages!$A$9</f>
        <v>39083</v>
      </c>
      <c r="M164" s="46">
        <f t="shared" si="56"/>
        <v>39994</v>
      </c>
      <c r="N164" s="47">
        <f>Rentepercentages!$B$9</f>
        <v>0.06</v>
      </c>
      <c r="O164" s="46">
        <f t="shared" si="57"/>
        <v>39083</v>
      </c>
      <c r="P164" s="6">
        <f t="shared" si="58"/>
        <v>39994</v>
      </c>
      <c r="Q164" s="7">
        <f t="shared" si="59"/>
        <v>0</v>
      </c>
      <c r="R164" s="1">
        <f t="shared" si="60"/>
        <v>0</v>
      </c>
    </row>
    <row r="165" spans="2:18" x14ac:dyDescent="0.25">
      <c r="C165" s="46">
        <f>Rentepercentages!$A$10</f>
        <v>39995</v>
      </c>
      <c r="D165" s="46">
        <f t="shared" si="51"/>
        <v>40178</v>
      </c>
      <c r="E165" s="47">
        <f>Rentepercentages!$B$10</f>
        <v>0.04</v>
      </c>
      <c r="F165" s="46">
        <f t="shared" si="52"/>
        <v>39995</v>
      </c>
      <c r="G165" s="6">
        <f t="shared" si="53"/>
        <v>40178</v>
      </c>
      <c r="H165" s="7">
        <f t="shared" si="54"/>
        <v>0</v>
      </c>
      <c r="I165" s="1">
        <f t="shared" si="55"/>
        <v>0</v>
      </c>
      <c r="L165" s="46">
        <f>Rentepercentages!$A$10</f>
        <v>39995</v>
      </c>
      <c r="M165" s="46">
        <f t="shared" si="56"/>
        <v>40178</v>
      </c>
      <c r="N165" s="47">
        <f>Rentepercentages!$B$10</f>
        <v>0.04</v>
      </c>
      <c r="O165" s="46">
        <f t="shared" si="57"/>
        <v>39995</v>
      </c>
      <c r="P165" s="6">
        <f t="shared" si="58"/>
        <v>40178</v>
      </c>
      <c r="Q165" s="7">
        <f t="shared" si="59"/>
        <v>0</v>
      </c>
      <c r="R165" s="1">
        <f t="shared" si="60"/>
        <v>0</v>
      </c>
    </row>
    <row r="166" spans="2:18" x14ac:dyDescent="0.25">
      <c r="C166" s="46">
        <f>Rentepercentages!$A$11</f>
        <v>40179</v>
      </c>
      <c r="D166" s="46">
        <f t="shared" si="51"/>
        <v>40724</v>
      </c>
      <c r="E166" s="47">
        <f>Rentepercentages!$B$11</f>
        <v>0.03</v>
      </c>
      <c r="F166" s="46">
        <f t="shared" si="52"/>
        <v>40179</v>
      </c>
      <c r="G166" s="6">
        <f t="shared" si="53"/>
        <v>40724</v>
      </c>
      <c r="H166" s="7">
        <f t="shared" si="54"/>
        <v>0</v>
      </c>
      <c r="I166" s="1">
        <f t="shared" si="55"/>
        <v>0</v>
      </c>
      <c r="L166" s="46">
        <f>Rentepercentages!$A$11</f>
        <v>40179</v>
      </c>
      <c r="M166" s="46">
        <f t="shared" si="56"/>
        <v>40724</v>
      </c>
      <c r="N166" s="47">
        <f>Rentepercentages!$B$11</f>
        <v>0.03</v>
      </c>
      <c r="O166" s="46">
        <f t="shared" si="57"/>
        <v>40179</v>
      </c>
      <c r="P166" s="6">
        <f t="shared" si="58"/>
        <v>40724</v>
      </c>
      <c r="Q166" s="7">
        <f t="shared" si="59"/>
        <v>0</v>
      </c>
      <c r="R166" s="1">
        <f t="shared" si="60"/>
        <v>0</v>
      </c>
    </row>
    <row r="167" spans="2:18" x14ac:dyDescent="0.25">
      <c r="C167" s="46">
        <f>Rentepercentages!$A$12</f>
        <v>40725</v>
      </c>
      <c r="D167" s="46">
        <f t="shared" si="51"/>
        <v>41090</v>
      </c>
      <c r="E167" s="47">
        <f>Rentepercentages!$B$12</f>
        <v>0.04</v>
      </c>
      <c r="F167" s="46">
        <f t="shared" si="52"/>
        <v>40725</v>
      </c>
      <c r="G167" s="6">
        <f t="shared" si="53"/>
        <v>41090</v>
      </c>
      <c r="H167" s="7">
        <f t="shared" si="54"/>
        <v>0</v>
      </c>
      <c r="I167" s="1">
        <f t="shared" si="55"/>
        <v>0</v>
      </c>
      <c r="L167" s="46">
        <f>Rentepercentages!$A$12</f>
        <v>40725</v>
      </c>
      <c r="M167" s="46">
        <f t="shared" si="56"/>
        <v>41090</v>
      </c>
      <c r="N167" s="47">
        <f>Rentepercentages!$B$12</f>
        <v>0.04</v>
      </c>
      <c r="O167" s="46">
        <f t="shared" si="57"/>
        <v>40725</v>
      </c>
      <c r="P167" s="6">
        <f t="shared" si="58"/>
        <v>41090</v>
      </c>
      <c r="Q167" s="7">
        <f t="shared" si="59"/>
        <v>0</v>
      </c>
      <c r="R167" s="1">
        <f t="shared" si="60"/>
        <v>0</v>
      </c>
    </row>
    <row r="168" spans="2:18" x14ac:dyDescent="0.25">
      <c r="C168" s="46">
        <f>Rentepercentages!$A$13</f>
        <v>41091</v>
      </c>
      <c r="D168" s="46">
        <f t="shared" si="51"/>
        <v>41639</v>
      </c>
      <c r="E168" s="47">
        <f>Rentepercentages!$B$13</f>
        <v>0.03</v>
      </c>
      <c r="F168" s="46">
        <f t="shared" si="52"/>
        <v>41091</v>
      </c>
      <c r="G168" s="6">
        <f t="shared" si="53"/>
        <v>41639</v>
      </c>
      <c r="H168" s="7">
        <f t="shared" si="54"/>
        <v>0</v>
      </c>
      <c r="I168" s="1">
        <f t="shared" si="55"/>
        <v>0</v>
      </c>
      <c r="L168" s="46">
        <f>Rentepercentages!$A$13</f>
        <v>41091</v>
      </c>
      <c r="M168" s="46">
        <f t="shared" si="56"/>
        <v>41639</v>
      </c>
      <c r="N168" s="47">
        <f>Rentepercentages!$B$13</f>
        <v>0.03</v>
      </c>
      <c r="O168" s="46">
        <f t="shared" si="57"/>
        <v>41091</v>
      </c>
      <c r="P168" s="6">
        <f t="shared" si="58"/>
        <v>41639</v>
      </c>
      <c r="Q168" s="7">
        <f t="shared" si="59"/>
        <v>0</v>
      </c>
      <c r="R168" s="1">
        <f t="shared" si="60"/>
        <v>0</v>
      </c>
    </row>
    <row r="169" spans="2:18" x14ac:dyDescent="0.25">
      <c r="C169" s="46">
        <f>Rentepercentages!$A$14</f>
        <v>41640</v>
      </c>
      <c r="D169" s="46">
        <f t="shared" si="51"/>
        <v>42004</v>
      </c>
      <c r="E169" s="47">
        <f>Rentepercentages!$B$14</f>
        <v>0.03</v>
      </c>
      <c r="F169" s="46">
        <f t="shared" si="52"/>
        <v>41640</v>
      </c>
      <c r="G169" s="6">
        <f t="shared" si="53"/>
        <v>42004</v>
      </c>
      <c r="H169" s="7">
        <f t="shared" si="54"/>
        <v>0</v>
      </c>
      <c r="I169" s="1">
        <f t="shared" si="55"/>
        <v>0</v>
      </c>
      <c r="L169" s="46">
        <f>Rentepercentages!$A$14</f>
        <v>41640</v>
      </c>
      <c r="M169" s="46">
        <f t="shared" si="56"/>
        <v>42004</v>
      </c>
      <c r="N169" s="47">
        <f>Rentepercentages!$B$14</f>
        <v>0.03</v>
      </c>
      <c r="O169" s="46">
        <f t="shared" si="57"/>
        <v>41640</v>
      </c>
      <c r="P169" s="6">
        <f t="shared" si="58"/>
        <v>42004</v>
      </c>
      <c r="Q169" s="7">
        <f t="shared" si="59"/>
        <v>0</v>
      </c>
      <c r="R169" s="1">
        <f t="shared" si="60"/>
        <v>0</v>
      </c>
    </row>
    <row r="170" spans="2:18" x14ac:dyDescent="0.25">
      <c r="C170" s="46">
        <f>Rentepercentages!$A$15</f>
        <v>42005</v>
      </c>
      <c r="D170" s="46">
        <f ca="1">IF(C171=0,Rentepercentages!$A$31,C171-1)</f>
        <v>44221</v>
      </c>
      <c r="E170" s="47">
        <f>Rentepercentages!$B$15</f>
        <v>0.02</v>
      </c>
      <c r="F170" s="46">
        <f t="shared" si="52"/>
        <v>42005</v>
      </c>
      <c r="G170" s="6">
        <f t="shared" ca="1" si="53"/>
        <v>44221</v>
      </c>
      <c r="H170" s="7">
        <f t="shared" si="54"/>
        <v>0</v>
      </c>
      <c r="I170" s="1">
        <f t="shared" si="55"/>
        <v>0</v>
      </c>
      <c r="L170" s="46">
        <f>Rentepercentages!$A$15</f>
        <v>42005</v>
      </c>
      <c r="M170" s="46">
        <f ca="1">IF(L171=0,Rentepercentages!$A$31,L171-1)</f>
        <v>44221</v>
      </c>
      <c r="N170" s="47">
        <f>Rentepercentages!$B$15</f>
        <v>0.02</v>
      </c>
      <c r="O170" s="46">
        <f t="shared" si="57"/>
        <v>42005</v>
      </c>
      <c r="P170" s="6">
        <f t="shared" ca="1" si="58"/>
        <v>44221</v>
      </c>
      <c r="Q170" s="7">
        <f t="shared" si="59"/>
        <v>0</v>
      </c>
      <c r="R170" s="1">
        <f t="shared" si="60"/>
        <v>0</v>
      </c>
    </row>
    <row r="171" spans="2:18" x14ac:dyDescent="0.25">
      <c r="C171" s="46">
        <f>Rentepercentages!$A$16</f>
        <v>0</v>
      </c>
      <c r="D171" s="46">
        <f ca="1">IF(C172=0,Rentepercentages!$A$31,C172-1)</f>
        <v>44221</v>
      </c>
      <c r="E171" s="47">
        <f>Rentepercentages!$B$16</f>
        <v>0</v>
      </c>
      <c r="F171" s="46">
        <f t="shared" si="52"/>
        <v>0</v>
      </c>
      <c r="G171" s="6">
        <f t="shared" ca="1" si="53"/>
        <v>44221</v>
      </c>
      <c r="H171" s="7">
        <f t="shared" si="54"/>
        <v>0</v>
      </c>
      <c r="I171" s="1">
        <f t="shared" si="55"/>
        <v>0</v>
      </c>
      <c r="L171" s="46">
        <f>Rentepercentages!$A$16</f>
        <v>0</v>
      </c>
      <c r="M171" s="46">
        <f ca="1">IF(L172=0,Rentepercentages!$A$31,L172-1)</f>
        <v>44221</v>
      </c>
      <c r="N171" s="47">
        <f>Rentepercentages!$B$16</f>
        <v>0</v>
      </c>
      <c r="O171" s="46">
        <f t="shared" si="57"/>
        <v>0</v>
      </c>
      <c r="P171" s="6">
        <f t="shared" ca="1" si="58"/>
        <v>44221</v>
      </c>
      <c r="Q171" s="7">
        <f t="shared" si="59"/>
        <v>0</v>
      </c>
      <c r="R171" s="1">
        <f t="shared" si="60"/>
        <v>0</v>
      </c>
    </row>
    <row r="172" spans="2:18" x14ac:dyDescent="0.25">
      <c r="C172" s="46">
        <f>Rentepercentages!$A$17</f>
        <v>0</v>
      </c>
      <c r="D172" s="46">
        <f ca="1">IF(C173=0,Rentepercentages!$A$31,C173-1)</f>
        <v>44221</v>
      </c>
      <c r="E172" s="47">
        <f>Rentepercentages!$B$17</f>
        <v>0</v>
      </c>
      <c r="F172" s="46">
        <f t="shared" si="52"/>
        <v>0</v>
      </c>
      <c r="G172" s="6">
        <f t="shared" ca="1" si="53"/>
        <v>44221</v>
      </c>
      <c r="H172" s="7">
        <f t="shared" si="54"/>
        <v>0</v>
      </c>
      <c r="I172" s="1">
        <f t="shared" si="55"/>
        <v>0</v>
      </c>
      <c r="L172" s="46">
        <f>Rentepercentages!$A$17</f>
        <v>0</v>
      </c>
      <c r="M172" s="46">
        <f ca="1">IF(L173=0,Rentepercentages!$A$31,L173-1)</f>
        <v>44221</v>
      </c>
      <c r="N172" s="47">
        <f>Rentepercentages!$B$17</f>
        <v>0</v>
      </c>
      <c r="O172" s="46">
        <f t="shared" si="57"/>
        <v>0</v>
      </c>
      <c r="P172" s="6">
        <f t="shared" ca="1" si="58"/>
        <v>44221</v>
      </c>
      <c r="Q172" s="7">
        <f t="shared" si="59"/>
        <v>0</v>
      </c>
      <c r="R172" s="1">
        <f t="shared" si="60"/>
        <v>0</v>
      </c>
    </row>
    <row r="173" spans="2:18" x14ac:dyDescent="0.25">
      <c r="C173" s="46">
        <f>Rentepercentages!$A$18</f>
        <v>0</v>
      </c>
      <c r="D173" s="46">
        <f ca="1">IF(C174=0,Rentepercentages!$A$31,C174-1)</f>
        <v>44221</v>
      </c>
      <c r="E173" s="47">
        <f>Rentepercentages!$B$18</f>
        <v>0</v>
      </c>
      <c r="F173" s="46">
        <f t="shared" si="52"/>
        <v>0</v>
      </c>
      <c r="G173" s="6">
        <f t="shared" ca="1" si="53"/>
        <v>44221</v>
      </c>
      <c r="H173" s="7">
        <f t="shared" si="54"/>
        <v>0</v>
      </c>
      <c r="I173" s="1">
        <f t="shared" si="55"/>
        <v>0</v>
      </c>
      <c r="L173" s="46">
        <f>Rentepercentages!$A$18</f>
        <v>0</v>
      </c>
      <c r="M173" s="46">
        <f ca="1">IF(L174=0,Rentepercentages!$A$31,L174-1)</f>
        <v>44221</v>
      </c>
      <c r="N173" s="47">
        <f>Rentepercentages!$B$18</f>
        <v>0</v>
      </c>
      <c r="O173" s="46">
        <f t="shared" si="57"/>
        <v>0</v>
      </c>
      <c r="P173" s="6">
        <f t="shared" ca="1" si="58"/>
        <v>44221</v>
      </c>
      <c r="Q173" s="7">
        <f t="shared" si="59"/>
        <v>0</v>
      </c>
      <c r="R173" s="1">
        <f t="shared" si="60"/>
        <v>0</v>
      </c>
    </row>
    <row r="174" spans="2:18" x14ac:dyDescent="0.25">
      <c r="C174" s="46">
        <f>Rentepercentages!$A$19</f>
        <v>0</v>
      </c>
      <c r="D174" s="46">
        <f ca="1">IF(C175=0,Rentepercentages!$A$31,C175-1)</f>
        <v>44221</v>
      </c>
      <c r="E174" s="47">
        <f>Rentepercentages!$B$19</f>
        <v>0</v>
      </c>
      <c r="F174" s="46">
        <f t="shared" si="52"/>
        <v>0</v>
      </c>
      <c r="G174" s="6">
        <f t="shared" ca="1" si="53"/>
        <v>44221</v>
      </c>
      <c r="H174" s="7">
        <f t="shared" si="54"/>
        <v>0</v>
      </c>
      <c r="I174" s="1">
        <f t="shared" si="55"/>
        <v>0</v>
      </c>
      <c r="L174" s="46">
        <f>Rentepercentages!$A$19</f>
        <v>0</v>
      </c>
      <c r="M174" s="46">
        <f ca="1">IF(L175=0,Rentepercentages!$A$31,L175-1)</f>
        <v>44221</v>
      </c>
      <c r="N174" s="47">
        <f>Rentepercentages!$B$19</f>
        <v>0</v>
      </c>
      <c r="O174" s="46">
        <f t="shared" si="57"/>
        <v>0</v>
      </c>
      <c r="P174" s="6">
        <f t="shared" ca="1" si="58"/>
        <v>44221</v>
      </c>
      <c r="Q174" s="7">
        <f t="shared" si="59"/>
        <v>0</v>
      </c>
      <c r="R174" s="1">
        <f t="shared" si="60"/>
        <v>0</v>
      </c>
    </row>
    <row r="175" spans="2:18" x14ac:dyDescent="0.25">
      <c r="C175" s="46">
        <f>Rentepercentages!$A$20</f>
        <v>0</v>
      </c>
      <c r="D175" s="46">
        <f ca="1">IF(C176=0,Rentepercentages!$A$31,C176-1)</f>
        <v>44221</v>
      </c>
      <c r="E175" s="47">
        <f>Rentepercentages!$B$20</f>
        <v>0</v>
      </c>
      <c r="F175" s="46">
        <f t="shared" si="52"/>
        <v>0</v>
      </c>
      <c r="G175" s="6">
        <f t="shared" ca="1" si="53"/>
        <v>44221</v>
      </c>
      <c r="H175" s="7">
        <f t="shared" si="54"/>
        <v>0</v>
      </c>
      <c r="I175" s="1">
        <f t="shared" si="55"/>
        <v>0</v>
      </c>
      <c r="L175" s="46">
        <f>Rentepercentages!$A$20</f>
        <v>0</v>
      </c>
      <c r="M175" s="46">
        <f ca="1">IF(L176=0,Rentepercentages!$A$31,L176-1)</f>
        <v>44221</v>
      </c>
      <c r="N175" s="47">
        <f>Rentepercentages!$B$20</f>
        <v>0</v>
      </c>
      <c r="O175" s="46">
        <f t="shared" si="57"/>
        <v>0</v>
      </c>
      <c r="P175" s="6">
        <f t="shared" ca="1" si="58"/>
        <v>44221</v>
      </c>
      <c r="Q175" s="7">
        <f t="shared" si="59"/>
        <v>0</v>
      </c>
      <c r="R175" s="1">
        <f t="shared" si="60"/>
        <v>0</v>
      </c>
    </row>
    <row r="176" spans="2:18" x14ac:dyDescent="0.25">
      <c r="C176" s="46">
        <f>Rentepercentages!$A$21</f>
        <v>0</v>
      </c>
      <c r="D176" s="46">
        <f ca="1">IF(C177=0,Rentepercentages!$A$31,C177-1)</f>
        <v>44221</v>
      </c>
      <c r="E176" s="47">
        <f>Rentepercentages!$B$21</f>
        <v>0</v>
      </c>
      <c r="F176" s="46">
        <f t="shared" si="52"/>
        <v>0</v>
      </c>
      <c r="G176" s="6">
        <f t="shared" ca="1" si="53"/>
        <v>44221</v>
      </c>
      <c r="H176" s="7">
        <f t="shared" si="54"/>
        <v>0</v>
      </c>
      <c r="I176" s="1">
        <f t="shared" si="55"/>
        <v>0</v>
      </c>
      <c r="L176" s="46">
        <f>Rentepercentages!$A$21</f>
        <v>0</v>
      </c>
      <c r="M176" s="46">
        <f ca="1">IF(L177=0,Rentepercentages!$A$31,L177-1)</f>
        <v>44221</v>
      </c>
      <c r="N176" s="47">
        <f>Rentepercentages!$B$21</f>
        <v>0</v>
      </c>
      <c r="O176" s="46">
        <f t="shared" si="57"/>
        <v>0</v>
      </c>
      <c r="P176" s="6">
        <f t="shared" ca="1" si="58"/>
        <v>44221</v>
      </c>
      <c r="Q176" s="7">
        <f t="shared" si="59"/>
        <v>0</v>
      </c>
      <c r="R176" s="1">
        <f t="shared" si="60"/>
        <v>0</v>
      </c>
    </row>
    <row r="177" spans="1:18" x14ac:dyDescent="0.25">
      <c r="C177" s="46">
        <f>Rentepercentages!$A$22</f>
        <v>0</v>
      </c>
      <c r="D177" s="46">
        <f ca="1">IF(C178=0,Rentepercentages!$A$31,C178-1)</f>
        <v>44221</v>
      </c>
      <c r="E177" s="47">
        <f>Rentepercentages!$B$22</f>
        <v>0</v>
      </c>
      <c r="F177" s="46">
        <f t="shared" si="52"/>
        <v>0</v>
      </c>
      <c r="G177" s="6">
        <f t="shared" ca="1" si="53"/>
        <v>44221</v>
      </c>
      <c r="H177" s="7">
        <f t="shared" si="54"/>
        <v>0</v>
      </c>
      <c r="I177" s="1">
        <f t="shared" si="55"/>
        <v>0</v>
      </c>
      <c r="L177" s="46">
        <f>Rentepercentages!$A$22</f>
        <v>0</v>
      </c>
      <c r="M177" s="46">
        <f ca="1">IF(L178=0,Rentepercentages!$A$31,L178-1)</f>
        <v>44221</v>
      </c>
      <c r="N177" s="47">
        <f>Rentepercentages!$B$22</f>
        <v>0</v>
      </c>
      <c r="O177" s="46">
        <f t="shared" si="57"/>
        <v>0</v>
      </c>
      <c r="P177" s="6">
        <f t="shared" ca="1" si="58"/>
        <v>44221</v>
      </c>
      <c r="Q177" s="7">
        <f t="shared" si="59"/>
        <v>0</v>
      </c>
      <c r="R177" s="1">
        <f t="shared" si="60"/>
        <v>0</v>
      </c>
    </row>
    <row r="178" spans="1:18" x14ac:dyDescent="0.25">
      <c r="C178" s="46">
        <f>Rentepercentages!$A$23</f>
        <v>0</v>
      </c>
      <c r="D178" s="46">
        <f ca="1">IF(C179=0,Rentepercentages!$A$31,C179-1)</f>
        <v>44221</v>
      </c>
      <c r="E178" s="47">
        <f>Rentepercentages!$B$23</f>
        <v>0</v>
      </c>
      <c r="F178" s="46">
        <f t="shared" si="52"/>
        <v>0</v>
      </c>
      <c r="G178" s="6">
        <f t="shared" ca="1" si="53"/>
        <v>44221</v>
      </c>
      <c r="H178" s="7">
        <f t="shared" si="54"/>
        <v>0</v>
      </c>
      <c r="I178" s="1">
        <f t="shared" si="55"/>
        <v>0</v>
      </c>
      <c r="L178" s="46">
        <f>Rentepercentages!$A$23</f>
        <v>0</v>
      </c>
      <c r="M178" s="46">
        <f ca="1">IF(L179=0,Rentepercentages!$A$31,L179-1)</f>
        <v>44221</v>
      </c>
      <c r="N178" s="47">
        <f>Rentepercentages!$B$23</f>
        <v>0</v>
      </c>
      <c r="O178" s="46">
        <f t="shared" si="57"/>
        <v>0</v>
      </c>
      <c r="P178" s="6">
        <f t="shared" ca="1" si="58"/>
        <v>44221</v>
      </c>
      <c r="Q178" s="7">
        <f t="shared" si="59"/>
        <v>0</v>
      </c>
      <c r="R178" s="1">
        <f t="shared" si="60"/>
        <v>0</v>
      </c>
    </row>
    <row r="179" spans="1:18" x14ac:dyDescent="0.25">
      <c r="C179" s="46">
        <f>Rentepercentages!$A$24</f>
        <v>0</v>
      </c>
      <c r="D179" s="46">
        <f ca="1">IF(C180=0,Rentepercentages!$A$31,C180-1)</f>
        <v>44221</v>
      </c>
      <c r="E179" s="47">
        <f>Rentepercentages!$B$24</f>
        <v>0</v>
      </c>
      <c r="F179" s="46">
        <f t="shared" si="52"/>
        <v>0</v>
      </c>
      <c r="G179" s="6">
        <f t="shared" ca="1" si="53"/>
        <v>44221</v>
      </c>
      <c r="H179" s="7">
        <f t="shared" si="54"/>
        <v>0</v>
      </c>
      <c r="I179" s="1">
        <f t="shared" si="55"/>
        <v>0</v>
      </c>
      <c r="L179" s="46">
        <f>Rentepercentages!$A$24</f>
        <v>0</v>
      </c>
      <c r="M179" s="46">
        <f ca="1">IF(L180=0,Rentepercentages!$A$31,L180-1)</f>
        <v>44221</v>
      </c>
      <c r="N179" s="47">
        <f>Rentepercentages!$B$24</f>
        <v>0</v>
      </c>
      <c r="O179" s="46">
        <f t="shared" si="57"/>
        <v>0</v>
      </c>
      <c r="P179" s="6">
        <f t="shared" ca="1" si="58"/>
        <v>44221</v>
      </c>
      <c r="Q179" s="7">
        <f t="shared" si="59"/>
        <v>0</v>
      </c>
      <c r="R179" s="1">
        <f t="shared" si="60"/>
        <v>0</v>
      </c>
    </row>
    <row r="180" spans="1:18" x14ac:dyDescent="0.25">
      <c r="C180" s="46">
        <f>Rentepercentages!$A$25</f>
        <v>0</v>
      </c>
      <c r="D180" s="46">
        <f ca="1">IF(C181=0,Rentepercentages!$A$31,C181-1)</f>
        <v>44221</v>
      </c>
      <c r="E180" s="47">
        <f>Rentepercentages!$B$25</f>
        <v>0</v>
      </c>
      <c r="F180" s="46">
        <f t="shared" si="52"/>
        <v>0</v>
      </c>
      <c r="G180" s="6">
        <f t="shared" ca="1" si="53"/>
        <v>44221</v>
      </c>
      <c r="H180" s="7">
        <f t="shared" si="54"/>
        <v>0</v>
      </c>
      <c r="I180" s="1">
        <f t="shared" si="55"/>
        <v>0</v>
      </c>
      <c r="L180" s="46">
        <f>Rentepercentages!$A$25</f>
        <v>0</v>
      </c>
      <c r="M180" s="46">
        <f ca="1">IF(L181=0,Rentepercentages!$A$31,L181-1)</f>
        <v>44221</v>
      </c>
      <c r="N180" s="47">
        <f>Rentepercentages!$B$25</f>
        <v>0</v>
      </c>
      <c r="O180" s="46">
        <f t="shared" si="57"/>
        <v>0</v>
      </c>
      <c r="P180" s="6">
        <f t="shared" ca="1" si="58"/>
        <v>44221</v>
      </c>
      <c r="Q180" s="7">
        <f t="shared" si="59"/>
        <v>0</v>
      </c>
      <c r="R180" s="1">
        <f t="shared" si="60"/>
        <v>0</v>
      </c>
    </row>
    <row r="181" spans="1:18" x14ac:dyDescent="0.25">
      <c r="C181" s="46">
        <f>Rentepercentages!$A$26</f>
        <v>0</v>
      </c>
      <c r="D181" s="46">
        <f ca="1">IF(C182=0,Rentepercentages!$A$31,C182-1)</f>
        <v>44221</v>
      </c>
      <c r="E181" s="47">
        <f>Rentepercentages!$B$26</f>
        <v>0</v>
      </c>
      <c r="F181" s="46">
        <f t="shared" si="52"/>
        <v>0</v>
      </c>
      <c r="G181" s="6">
        <f t="shared" ca="1" si="53"/>
        <v>44221</v>
      </c>
      <c r="H181" s="7">
        <f t="shared" si="54"/>
        <v>0</v>
      </c>
      <c r="I181" s="1">
        <f t="shared" si="55"/>
        <v>0</v>
      </c>
      <c r="L181" s="46">
        <f>Rentepercentages!$A$26</f>
        <v>0</v>
      </c>
      <c r="M181" s="46">
        <f ca="1">IF(L182=0,Rentepercentages!$A$31,L182-1)</f>
        <v>44221</v>
      </c>
      <c r="N181" s="47">
        <f>Rentepercentages!$B$26</f>
        <v>0</v>
      </c>
      <c r="O181" s="46">
        <f t="shared" si="57"/>
        <v>0</v>
      </c>
      <c r="P181" s="6">
        <f t="shared" ca="1" si="58"/>
        <v>44221</v>
      </c>
      <c r="Q181" s="7">
        <f t="shared" si="59"/>
        <v>0</v>
      </c>
      <c r="R181" s="1">
        <f t="shared" si="60"/>
        <v>0</v>
      </c>
    </row>
    <row r="182" spans="1:18" x14ac:dyDescent="0.25">
      <c r="C182" s="46">
        <f>Rentepercentages!$A$27</f>
        <v>0</v>
      </c>
      <c r="D182" s="46">
        <f ca="1">IF(C183=0,Rentepercentages!$A$31,C183-1)</f>
        <v>44221</v>
      </c>
      <c r="E182" s="47">
        <f>Rentepercentages!$B$27</f>
        <v>0</v>
      </c>
      <c r="F182" s="46">
        <f t="shared" si="52"/>
        <v>0</v>
      </c>
      <c r="G182" s="6">
        <f t="shared" ca="1" si="53"/>
        <v>44221</v>
      </c>
      <c r="H182" s="7">
        <f t="shared" si="54"/>
        <v>0</v>
      </c>
      <c r="I182" s="1">
        <f t="shared" si="55"/>
        <v>0</v>
      </c>
      <c r="L182" s="46">
        <f>Rentepercentages!$A$27</f>
        <v>0</v>
      </c>
      <c r="M182" s="46">
        <f ca="1">IF(L183=0,Rentepercentages!$A$31,L183-1)</f>
        <v>44221</v>
      </c>
      <c r="N182" s="47">
        <f>Rentepercentages!$B$27</f>
        <v>0</v>
      </c>
      <c r="O182" s="46">
        <f t="shared" si="57"/>
        <v>0</v>
      </c>
      <c r="P182" s="6">
        <f t="shared" ca="1" si="58"/>
        <v>44221</v>
      </c>
      <c r="Q182" s="7">
        <f t="shared" si="59"/>
        <v>0</v>
      </c>
      <c r="R182" s="1">
        <f t="shared" si="60"/>
        <v>0</v>
      </c>
    </row>
    <row r="183" spans="1:18" x14ac:dyDescent="0.25">
      <c r="C183" s="46">
        <f>Rentepercentages!$A$28</f>
        <v>0</v>
      </c>
      <c r="D183" s="46">
        <f ca="1">IF(C184=0,Rentepercentages!$A$31,C184-1)</f>
        <v>44221</v>
      </c>
      <c r="E183" s="47">
        <f>Rentepercentages!$B$28</f>
        <v>0</v>
      </c>
      <c r="F183" s="46">
        <f t="shared" si="52"/>
        <v>0</v>
      </c>
      <c r="G183" s="6">
        <f t="shared" ca="1" si="53"/>
        <v>44221</v>
      </c>
      <c r="H183" s="7">
        <f t="shared" si="54"/>
        <v>0</v>
      </c>
      <c r="I183" s="1">
        <f t="shared" si="55"/>
        <v>0</v>
      </c>
      <c r="L183" s="46">
        <f>Rentepercentages!$A$28</f>
        <v>0</v>
      </c>
      <c r="M183" s="46">
        <f ca="1">IF(L184=0,Rentepercentages!$A$31,L184-1)</f>
        <v>44221</v>
      </c>
      <c r="N183" s="47">
        <f>Rentepercentages!$B$28</f>
        <v>0</v>
      </c>
      <c r="O183" s="46">
        <f t="shared" si="57"/>
        <v>0</v>
      </c>
      <c r="P183" s="6">
        <f t="shared" ca="1" si="58"/>
        <v>44221</v>
      </c>
      <c r="Q183" s="7">
        <f t="shared" si="59"/>
        <v>0</v>
      </c>
      <c r="R183" s="1">
        <f t="shared" si="60"/>
        <v>0</v>
      </c>
    </row>
    <row r="184" spans="1:18" x14ac:dyDescent="0.25">
      <c r="C184" s="46">
        <f>Rentepercentages!$A$29</f>
        <v>0</v>
      </c>
      <c r="D184" s="46">
        <f ca="1">IF(C185=0,Rentepercentages!$A$31,C185-1)</f>
        <v>44221</v>
      </c>
      <c r="E184" s="47">
        <f>Rentepercentages!$B$29</f>
        <v>0</v>
      </c>
      <c r="F184" s="46">
        <f t="shared" si="52"/>
        <v>0</v>
      </c>
      <c r="G184" s="6">
        <f t="shared" ca="1" si="53"/>
        <v>44221</v>
      </c>
      <c r="H184" s="7">
        <f t="shared" si="54"/>
        <v>0</v>
      </c>
      <c r="I184" s="1">
        <f t="shared" si="55"/>
        <v>0</v>
      </c>
      <c r="L184" s="46">
        <f>Rentepercentages!$A$29</f>
        <v>0</v>
      </c>
      <c r="M184" s="46">
        <f ca="1">IF(L185=0,Rentepercentages!$A$31,L185-1)</f>
        <v>44221</v>
      </c>
      <c r="N184" s="47">
        <f>Rentepercentages!$B$29</f>
        <v>0</v>
      </c>
      <c r="O184" s="46">
        <f t="shared" si="57"/>
        <v>0</v>
      </c>
      <c r="P184" s="6">
        <f t="shared" ca="1" si="58"/>
        <v>44221</v>
      </c>
      <c r="Q184" s="7">
        <f t="shared" si="59"/>
        <v>0</v>
      </c>
      <c r="R184" s="1">
        <f t="shared" si="60"/>
        <v>0</v>
      </c>
    </row>
    <row r="185" spans="1:18" x14ac:dyDescent="0.25">
      <c r="C185" s="46">
        <f>Rentepercentages!$A$30</f>
        <v>0</v>
      </c>
      <c r="D185" s="46">
        <f ca="1">IF(C186=0,Rentepercentages!$A$31,C186-1)</f>
        <v>44221</v>
      </c>
      <c r="E185" s="47">
        <f>Rentepercentages!$B$30</f>
        <v>0</v>
      </c>
      <c r="F185" s="46">
        <f t="shared" si="52"/>
        <v>0</v>
      </c>
      <c r="G185" s="6">
        <f t="shared" ca="1" si="53"/>
        <v>44221</v>
      </c>
      <c r="H185" s="7">
        <f t="shared" si="54"/>
        <v>0</v>
      </c>
      <c r="I185" s="1">
        <f t="shared" si="55"/>
        <v>0</v>
      </c>
      <c r="L185" s="46">
        <f>Rentepercentages!$A$30</f>
        <v>0</v>
      </c>
      <c r="M185" s="46">
        <f ca="1">IF(L186=0,Rentepercentages!$A$31,L186-1)</f>
        <v>44221</v>
      </c>
      <c r="N185" s="47">
        <f>Rentepercentages!$B$30</f>
        <v>0</v>
      </c>
      <c r="O185" s="46">
        <f t="shared" si="57"/>
        <v>0</v>
      </c>
      <c r="P185" s="6">
        <f t="shared" ca="1" si="58"/>
        <v>44221</v>
      </c>
      <c r="Q185" s="7">
        <f t="shared" si="59"/>
        <v>0</v>
      </c>
      <c r="R185" s="1">
        <f t="shared" si="60"/>
        <v>0</v>
      </c>
    </row>
    <row r="186" spans="1:18" x14ac:dyDescent="0.25">
      <c r="C186" s="46"/>
      <c r="D186" s="46"/>
      <c r="E186" s="46"/>
      <c r="H186" s="7">
        <f>SUM(H160:H185)</f>
        <v>0</v>
      </c>
      <c r="I186" s="13">
        <f>SUM(I160:I185)</f>
        <v>0</v>
      </c>
      <c r="L186" s="46"/>
      <c r="M186" s="46"/>
      <c r="N186" s="46"/>
      <c r="Q186" s="7">
        <f>SUM(Q160:Q185)</f>
        <v>0</v>
      </c>
      <c r="R186" s="13">
        <f>SUM(R160:R185)</f>
        <v>0</v>
      </c>
    </row>
    <row r="188" spans="1:18" x14ac:dyDescent="0.25">
      <c r="F188" s="40" t="s">
        <v>19</v>
      </c>
      <c r="G188" s="41" t="s">
        <v>20</v>
      </c>
      <c r="H188" s="42"/>
      <c r="I188" s="43"/>
      <c r="O188" s="40" t="s">
        <v>19</v>
      </c>
      <c r="P188" s="41" t="s">
        <v>20</v>
      </c>
      <c r="Q188" s="42"/>
      <c r="R188" s="43"/>
    </row>
    <row r="189" spans="1:18" x14ac:dyDescent="0.25">
      <c r="F189" s="6">
        <f>'Overzicht vordering'!C24</f>
        <v>0</v>
      </c>
      <c r="G189" s="6" t="str">
        <f>'Overzicht vordering'!D24</f>
        <v xml:space="preserve"> </v>
      </c>
      <c r="O189" s="6">
        <f>'Overzicht vordering'!C34</f>
        <v>0</v>
      </c>
      <c r="P189" s="6" t="str">
        <f>'Overzicht vordering'!D34</f>
        <v xml:space="preserve"> </v>
      </c>
    </row>
    <row r="190" spans="1:18" x14ac:dyDescent="0.25">
      <c r="A190" s="8" t="s">
        <v>22</v>
      </c>
      <c r="B190" s="44"/>
      <c r="C190" s="40" t="s">
        <v>24</v>
      </c>
      <c r="D190" s="40" t="s">
        <v>25</v>
      </c>
      <c r="E190" s="40" t="s">
        <v>23</v>
      </c>
      <c r="F190" s="8" t="s">
        <v>26</v>
      </c>
      <c r="G190" s="9" t="s">
        <v>27</v>
      </c>
      <c r="H190" s="10" t="s">
        <v>18</v>
      </c>
      <c r="I190" s="11" t="s">
        <v>9</v>
      </c>
      <c r="J190" s="8" t="s">
        <v>22</v>
      </c>
      <c r="K190" s="44"/>
      <c r="L190" s="40" t="s">
        <v>24</v>
      </c>
      <c r="M190" s="40" t="s">
        <v>25</v>
      </c>
      <c r="N190" s="40" t="s">
        <v>23</v>
      </c>
      <c r="O190" s="8" t="s">
        <v>26</v>
      </c>
      <c r="P190" s="9" t="s">
        <v>27</v>
      </c>
      <c r="Q190" s="10" t="s">
        <v>18</v>
      </c>
      <c r="R190" s="11" t="s">
        <v>9</v>
      </c>
    </row>
    <row r="191" spans="1:18" x14ac:dyDescent="0.25">
      <c r="A191" s="2">
        <f>A160+1</f>
        <v>7</v>
      </c>
      <c r="B191" s="48">
        <f>'Overzicht vordering'!F24</f>
        <v>0</v>
      </c>
      <c r="C191" s="46">
        <f>Rentepercentages!$A$5</f>
        <v>36892</v>
      </c>
      <c r="D191" s="46">
        <f>IF(C192=0,0,C192-1)</f>
        <v>37256</v>
      </c>
      <c r="E191" s="47">
        <f>Rentepercentages!$B$5</f>
        <v>0.08</v>
      </c>
      <c r="F191" s="46">
        <f>IF(C191&lt;$F$189,$F$189,C191)</f>
        <v>36892</v>
      </c>
      <c r="G191" s="6">
        <f>IF($G$189&lt;D191,$G$189,D191)</f>
        <v>37256</v>
      </c>
      <c r="H191" s="7">
        <f>IF(C191=0,0,IF($B$191=0,0,IF($F$189=0,0,IF(G191-F191&lt;0,0,G191-F191+1))))</f>
        <v>0</v>
      </c>
      <c r="I191" s="1">
        <f>ROUND(IF(H191=0,0,$B$191*E191*H191/365),2)</f>
        <v>0</v>
      </c>
      <c r="J191" s="2">
        <f>J160+1</f>
        <v>17</v>
      </c>
      <c r="K191" s="48">
        <f>'Overzicht vordering'!F34</f>
        <v>0</v>
      </c>
      <c r="L191" s="46">
        <f>Rentepercentages!$A$5</f>
        <v>36892</v>
      </c>
      <c r="M191" s="46">
        <f>IF(L192=0,0,L192-1)</f>
        <v>37256</v>
      </c>
      <c r="N191" s="47">
        <f>Rentepercentages!$B$5</f>
        <v>0.08</v>
      </c>
      <c r="O191" s="46">
        <f>IF(L191&lt;$O$189,$O$189,L191)</f>
        <v>36892</v>
      </c>
      <c r="P191" s="6">
        <f>IF($P$189&lt;M191,$P$189,M191)</f>
        <v>37256</v>
      </c>
      <c r="Q191" s="7">
        <f>IF($K$191=0,0,IF(L191=0,0,IF($O$189=0,0,IF(P191-O191&lt;0,0,P191-O191+1))))</f>
        <v>0</v>
      </c>
      <c r="R191" s="1">
        <f>ROUND(IF(Q191=0,0,$K$191*N191*Q191/365),2)</f>
        <v>0</v>
      </c>
    </row>
    <row r="192" spans="1:18" x14ac:dyDescent="0.25">
      <c r="B192" s="45"/>
      <c r="C192" s="46">
        <f>Rentepercentages!$A$6</f>
        <v>37257</v>
      </c>
      <c r="D192" s="46">
        <f t="shared" ref="D192:D200" si="61">IF(C193=0,0,C193-1)</f>
        <v>37833</v>
      </c>
      <c r="E192" s="47">
        <f>Rentepercentages!$B$6</f>
        <v>7.0000000000000007E-2</v>
      </c>
      <c r="F192" s="46">
        <f t="shared" ref="F192:F216" si="62">IF(C192&lt;$F$189,$F$189,C192)</f>
        <v>37257</v>
      </c>
      <c r="G192" s="6">
        <f t="shared" ref="G192:G216" si="63">IF($G$189&lt;D192,$G$189,D192)</f>
        <v>37833</v>
      </c>
      <c r="H192" s="7">
        <f t="shared" ref="H192:H216" si="64">IF(C192=0,0,IF($B$191=0,0,IF($F$189=0,0,IF(G192-F192&lt;0,0,G192-F192+1))))</f>
        <v>0</v>
      </c>
      <c r="I192" s="1">
        <f t="shared" ref="I192:I216" si="65">ROUND(IF(H192=0,0,$B$191*E192*H192/365),2)</f>
        <v>0</v>
      </c>
      <c r="K192" s="45"/>
      <c r="L192" s="46">
        <f>Rentepercentages!$A$6</f>
        <v>37257</v>
      </c>
      <c r="M192" s="46">
        <f t="shared" ref="M192:M200" si="66">IF(L193=0,0,L193-1)</f>
        <v>37833</v>
      </c>
      <c r="N192" s="47">
        <f>Rentepercentages!$B$6</f>
        <v>7.0000000000000007E-2</v>
      </c>
      <c r="O192" s="46">
        <f t="shared" ref="O192:O216" si="67">IF(L192&lt;$O$189,$O$189,L192)</f>
        <v>37257</v>
      </c>
      <c r="P192" s="6">
        <f t="shared" ref="P192:P216" si="68">IF($P$189&lt;M192,$P$189,M192)</f>
        <v>37833</v>
      </c>
      <c r="Q192" s="7">
        <f t="shared" ref="Q192:Q216" si="69">IF($K$191=0,0,IF(L192=0,0,IF($O$189=0,0,IF(P192-O192&lt;0,0,P192-O192+1))))</f>
        <v>0</v>
      </c>
      <c r="R192" s="1">
        <f t="shared" ref="R192:R216" si="70">ROUND(IF(Q192=0,0,$K$191*N192*Q192/365),2)</f>
        <v>0</v>
      </c>
    </row>
    <row r="193" spans="2:18" x14ac:dyDescent="0.25">
      <c r="B193" s="45"/>
      <c r="C193" s="46">
        <f>Rentepercentages!$A$7</f>
        <v>37834</v>
      </c>
      <c r="D193" s="46">
        <f t="shared" si="61"/>
        <v>38017</v>
      </c>
      <c r="E193" s="47">
        <f>Rentepercentages!$B$7</f>
        <v>0.05</v>
      </c>
      <c r="F193" s="46">
        <f t="shared" si="62"/>
        <v>37834</v>
      </c>
      <c r="G193" s="6">
        <f t="shared" si="63"/>
        <v>38017</v>
      </c>
      <c r="H193" s="7">
        <f t="shared" si="64"/>
        <v>0</v>
      </c>
      <c r="I193" s="1">
        <f t="shared" si="65"/>
        <v>0</v>
      </c>
      <c r="K193" s="45"/>
      <c r="L193" s="46">
        <f>Rentepercentages!$A$7</f>
        <v>37834</v>
      </c>
      <c r="M193" s="46">
        <f t="shared" si="66"/>
        <v>38017</v>
      </c>
      <c r="N193" s="47">
        <f>Rentepercentages!$B$7</f>
        <v>0.05</v>
      </c>
      <c r="O193" s="46">
        <f t="shared" si="67"/>
        <v>37834</v>
      </c>
      <c r="P193" s="6">
        <f t="shared" si="68"/>
        <v>38017</v>
      </c>
      <c r="Q193" s="7">
        <f t="shared" si="69"/>
        <v>0</v>
      </c>
      <c r="R193" s="1">
        <f t="shared" si="70"/>
        <v>0</v>
      </c>
    </row>
    <row r="194" spans="2:18" x14ac:dyDescent="0.25">
      <c r="B194" s="45"/>
      <c r="C194" s="46">
        <f>Rentepercentages!$A$8</f>
        <v>38018</v>
      </c>
      <c r="D194" s="46">
        <f t="shared" si="61"/>
        <v>39082</v>
      </c>
      <c r="E194" s="47">
        <f>Rentepercentages!$B$8</f>
        <v>0.04</v>
      </c>
      <c r="F194" s="46">
        <f t="shared" si="62"/>
        <v>38018</v>
      </c>
      <c r="G194" s="6">
        <f t="shared" si="63"/>
        <v>39082</v>
      </c>
      <c r="H194" s="7">
        <f t="shared" si="64"/>
        <v>0</v>
      </c>
      <c r="I194" s="1">
        <f t="shared" si="65"/>
        <v>0</v>
      </c>
      <c r="K194" s="45"/>
      <c r="L194" s="46">
        <f>Rentepercentages!$A$8</f>
        <v>38018</v>
      </c>
      <c r="M194" s="46">
        <f t="shared" si="66"/>
        <v>39082</v>
      </c>
      <c r="N194" s="47">
        <f>Rentepercentages!$B$8</f>
        <v>0.04</v>
      </c>
      <c r="O194" s="46">
        <f t="shared" si="67"/>
        <v>38018</v>
      </c>
      <c r="P194" s="6">
        <f t="shared" si="68"/>
        <v>39082</v>
      </c>
      <c r="Q194" s="7">
        <f t="shared" si="69"/>
        <v>0</v>
      </c>
      <c r="R194" s="1">
        <f t="shared" si="70"/>
        <v>0</v>
      </c>
    </row>
    <row r="195" spans="2:18" x14ac:dyDescent="0.25">
      <c r="C195" s="46">
        <f>Rentepercentages!$A$9</f>
        <v>39083</v>
      </c>
      <c r="D195" s="46">
        <f t="shared" si="61"/>
        <v>39994</v>
      </c>
      <c r="E195" s="47">
        <f>Rentepercentages!$B$9</f>
        <v>0.06</v>
      </c>
      <c r="F195" s="46">
        <f t="shared" si="62"/>
        <v>39083</v>
      </c>
      <c r="G195" s="6">
        <f t="shared" si="63"/>
        <v>39994</v>
      </c>
      <c r="H195" s="7">
        <f t="shared" si="64"/>
        <v>0</v>
      </c>
      <c r="I195" s="1">
        <f t="shared" si="65"/>
        <v>0</v>
      </c>
      <c r="L195" s="46">
        <f>Rentepercentages!$A$9</f>
        <v>39083</v>
      </c>
      <c r="M195" s="46">
        <f t="shared" si="66"/>
        <v>39994</v>
      </c>
      <c r="N195" s="47">
        <f>Rentepercentages!$B$9</f>
        <v>0.06</v>
      </c>
      <c r="O195" s="46">
        <f t="shared" si="67"/>
        <v>39083</v>
      </c>
      <c r="P195" s="6">
        <f t="shared" si="68"/>
        <v>39994</v>
      </c>
      <c r="Q195" s="7">
        <f t="shared" si="69"/>
        <v>0</v>
      </c>
      <c r="R195" s="1">
        <f t="shared" si="70"/>
        <v>0</v>
      </c>
    </row>
    <row r="196" spans="2:18" x14ac:dyDescent="0.25">
      <c r="C196" s="46">
        <f>Rentepercentages!$A$10</f>
        <v>39995</v>
      </c>
      <c r="D196" s="46">
        <f t="shared" si="61"/>
        <v>40178</v>
      </c>
      <c r="E196" s="47">
        <f>Rentepercentages!$B$10</f>
        <v>0.04</v>
      </c>
      <c r="F196" s="46">
        <f t="shared" si="62"/>
        <v>39995</v>
      </c>
      <c r="G196" s="6">
        <f t="shared" si="63"/>
        <v>40178</v>
      </c>
      <c r="H196" s="7">
        <f t="shared" si="64"/>
        <v>0</v>
      </c>
      <c r="I196" s="1">
        <f t="shared" si="65"/>
        <v>0</v>
      </c>
      <c r="L196" s="46">
        <f>Rentepercentages!$A$10</f>
        <v>39995</v>
      </c>
      <c r="M196" s="46">
        <f t="shared" si="66"/>
        <v>40178</v>
      </c>
      <c r="N196" s="47">
        <f>Rentepercentages!$B$10</f>
        <v>0.04</v>
      </c>
      <c r="O196" s="46">
        <f t="shared" si="67"/>
        <v>39995</v>
      </c>
      <c r="P196" s="6">
        <f t="shared" si="68"/>
        <v>40178</v>
      </c>
      <c r="Q196" s="7">
        <f t="shared" si="69"/>
        <v>0</v>
      </c>
      <c r="R196" s="1">
        <f t="shared" si="70"/>
        <v>0</v>
      </c>
    </row>
    <row r="197" spans="2:18" x14ac:dyDescent="0.25">
      <c r="C197" s="46">
        <f>Rentepercentages!$A$11</f>
        <v>40179</v>
      </c>
      <c r="D197" s="46">
        <f t="shared" si="61"/>
        <v>40724</v>
      </c>
      <c r="E197" s="47">
        <f>Rentepercentages!$B$11</f>
        <v>0.03</v>
      </c>
      <c r="F197" s="46">
        <f t="shared" si="62"/>
        <v>40179</v>
      </c>
      <c r="G197" s="6">
        <f t="shared" si="63"/>
        <v>40724</v>
      </c>
      <c r="H197" s="7">
        <f t="shared" si="64"/>
        <v>0</v>
      </c>
      <c r="I197" s="1">
        <f t="shared" si="65"/>
        <v>0</v>
      </c>
      <c r="L197" s="46">
        <f>Rentepercentages!$A$11</f>
        <v>40179</v>
      </c>
      <c r="M197" s="46">
        <f t="shared" si="66"/>
        <v>40724</v>
      </c>
      <c r="N197" s="47">
        <f>Rentepercentages!$B$11</f>
        <v>0.03</v>
      </c>
      <c r="O197" s="46">
        <f t="shared" si="67"/>
        <v>40179</v>
      </c>
      <c r="P197" s="6">
        <f t="shared" si="68"/>
        <v>40724</v>
      </c>
      <c r="Q197" s="7">
        <f t="shared" si="69"/>
        <v>0</v>
      </c>
      <c r="R197" s="1">
        <f t="shared" si="70"/>
        <v>0</v>
      </c>
    </row>
    <row r="198" spans="2:18" x14ac:dyDescent="0.25">
      <c r="C198" s="46">
        <f>Rentepercentages!$A$12</f>
        <v>40725</v>
      </c>
      <c r="D198" s="46">
        <f t="shared" si="61"/>
        <v>41090</v>
      </c>
      <c r="E198" s="47">
        <f>Rentepercentages!$B$12</f>
        <v>0.04</v>
      </c>
      <c r="F198" s="46">
        <f t="shared" si="62"/>
        <v>40725</v>
      </c>
      <c r="G198" s="6">
        <f t="shared" si="63"/>
        <v>41090</v>
      </c>
      <c r="H198" s="7">
        <f t="shared" si="64"/>
        <v>0</v>
      </c>
      <c r="I198" s="1">
        <f t="shared" si="65"/>
        <v>0</v>
      </c>
      <c r="L198" s="46">
        <f>Rentepercentages!$A$12</f>
        <v>40725</v>
      </c>
      <c r="M198" s="46">
        <f t="shared" si="66"/>
        <v>41090</v>
      </c>
      <c r="N198" s="47">
        <f>Rentepercentages!$B$12</f>
        <v>0.04</v>
      </c>
      <c r="O198" s="46">
        <f t="shared" si="67"/>
        <v>40725</v>
      </c>
      <c r="P198" s="6">
        <f t="shared" si="68"/>
        <v>41090</v>
      </c>
      <c r="Q198" s="7">
        <f t="shared" si="69"/>
        <v>0</v>
      </c>
      <c r="R198" s="1">
        <f t="shared" si="70"/>
        <v>0</v>
      </c>
    </row>
    <row r="199" spans="2:18" x14ac:dyDescent="0.25">
      <c r="C199" s="46">
        <f>Rentepercentages!$A$13</f>
        <v>41091</v>
      </c>
      <c r="D199" s="46">
        <f t="shared" si="61"/>
        <v>41639</v>
      </c>
      <c r="E199" s="47">
        <f>Rentepercentages!$B$13</f>
        <v>0.03</v>
      </c>
      <c r="F199" s="46">
        <f t="shared" si="62"/>
        <v>41091</v>
      </c>
      <c r="G199" s="6">
        <f t="shared" si="63"/>
        <v>41639</v>
      </c>
      <c r="H199" s="7">
        <f t="shared" si="64"/>
        <v>0</v>
      </c>
      <c r="I199" s="1">
        <f t="shared" si="65"/>
        <v>0</v>
      </c>
      <c r="L199" s="46">
        <f>Rentepercentages!$A$13</f>
        <v>41091</v>
      </c>
      <c r="M199" s="46">
        <f t="shared" si="66"/>
        <v>41639</v>
      </c>
      <c r="N199" s="47">
        <f>Rentepercentages!$B$13</f>
        <v>0.03</v>
      </c>
      <c r="O199" s="46">
        <f t="shared" si="67"/>
        <v>41091</v>
      </c>
      <c r="P199" s="6">
        <f t="shared" si="68"/>
        <v>41639</v>
      </c>
      <c r="Q199" s="7">
        <f t="shared" si="69"/>
        <v>0</v>
      </c>
      <c r="R199" s="1">
        <f t="shared" si="70"/>
        <v>0</v>
      </c>
    </row>
    <row r="200" spans="2:18" x14ac:dyDescent="0.25">
      <c r="C200" s="46">
        <f>Rentepercentages!$A$14</f>
        <v>41640</v>
      </c>
      <c r="D200" s="46">
        <f t="shared" si="61"/>
        <v>42004</v>
      </c>
      <c r="E200" s="47">
        <f>Rentepercentages!$B$14</f>
        <v>0.03</v>
      </c>
      <c r="F200" s="46">
        <f t="shared" si="62"/>
        <v>41640</v>
      </c>
      <c r="G200" s="6">
        <f t="shared" si="63"/>
        <v>42004</v>
      </c>
      <c r="H200" s="7">
        <f t="shared" si="64"/>
        <v>0</v>
      </c>
      <c r="I200" s="1">
        <f t="shared" si="65"/>
        <v>0</v>
      </c>
      <c r="L200" s="46">
        <f>Rentepercentages!$A$14</f>
        <v>41640</v>
      </c>
      <c r="M200" s="46">
        <f t="shared" si="66"/>
        <v>42004</v>
      </c>
      <c r="N200" s="47">
        <f>Rentepercentages!$B$14</f>
        <v>0.03</v>
      </c>
      <c r="O200" s="46">
        <f t="shared" si="67"/>
        <v>41640</v>
      </c>
      <c r="P200" s="6">
        <f t="shared" si="68"/>
        <v>42004</v>
      </c>
      <c r="Q200" s="7">
        <f t="shared" si="69"/>
        <v>0</v>
      </c>
      <c r="R200" s="1">
        <f t="shared" si="70"/>
        <v>0</v>
      </c>
    </row>
    <row r="201" spans="2:18" x14ac:dyDescent="0.25">
      <c r="C201" s="46">
        <f>Rentepercentages!$A$15</f>
        <v>42005</v>
      </c>
      <c r="D201" s="46">
        <f ca="1">IF(C202=0,Rentepercentages!$A$31,C202-1)</f>
        <v>44221</v>
      </c>
      <c r="E201" s="47">
        <f>Rentepercentages!$B$15</f>
        <v>0.02</v>
      </c>
      <c r="F201" s="46">
        <f t="shared" si="62"/>
        <v>42005</v>
      </c>
      <c r="G201" s="6">
        <f t="shared" ca="1" si="63"/>
        <v>44221</v>
      </c>
      <c r="H201" s="7">
        <f t="shared" si="64"/>
        <v>0</v>
      </c>
      <c r="I201" s="1">
        <f t="shared" si="65"/>
        <v>0</v>
      </c>
      <c r="L201" s="46">
        <f>Rentepercentages!$A$15</f>
        <v>42005</v>
      </c>
      <c r="M201" s="46">
        <f ca="1">IF(L202=0,Rentepercentages!$A$31,L202-1)</f>
        <v>44221</v>
      </c>
      <c r="N201" s="47">
        <f>Rentepercentages!$B$15</f>
        <v>0.02</v>
      </c>
      <c r="O201" s="46">
        <f t="shared" si="67"/>
        <v>42005</v>
      </c>
      <c r="P201" s="6">
        <f t="shared" ca="1" si="68"/>
        <v>44221</v>
      </c>
      <c r="Q201" s="7">
        <f t="shared" si="69"/>
        <v>0</v>
      </c>
      <c r="R201" s="1">
        <f t="shared" si="70"/>
        <v>0</v>
      </c>
    </row>
    <row r="202" spans="2:18" x14ac:dyDescent="0.25">
      <c r="C202" s="46">
        <f>Rentepercentages!$A$16</f>
        <v>0</v>
      </c>
      <c r="D202" s="46">
        <f ca="1">IF(C203=0,Rentepercentages!$A$31,C203-1)</f>
        <v>44221</v>
      </c>
      <c r="E202" s="47">
        <f>Rentepercentages!$B$16</f>
        <v>0</v>
      </c>
      <c r="F202" s="46">
        <f t="shared" si="62"/>
        <v>0</v>
      </c>
      <c r="G202" s="6">
        <f t="shared" ca="1" si="63"/>
        <v>44221</v>
      </c>
      <c r="H202" s="7">
        <f t="shared" si="64"/>
        <v>0</v>
      </c>
      <c r="I202" s="1">
        <f t="shared" si="65"/>
        <v>0</v>
      </c>
      <c r="L202" s="46">
        <f>Rentepercentages!$A$16</f>
        <v>0</v>
      </c>
      <c r="M202" s="46">
        <f ca="1">IF(L203=0,Rentepercentages!$A$31,L203-1)</f>
        <v>44221</v>
      </c>
      <c r="N202" s="47">
        <f>Rentepercentages!$B$16</f>
        <v>0</v>
      </c>
      <c r="O202" s="46">
        <f t="shared" si="67"/>
        <v>0</v>
      </c>
      <c r="P202" s="6">
        <f t="shared" ca="1" si="68"/>
        <v>44221</v>
      </c>
      <c r="Q202" s="7">
        <f t="shared" si="69"/>
        <v>0</v>
      </c>
      <c r="R202" s="1">
        <f t="shared" si="70"/>
        <v>0</v>
      </c>
    </row>
    <row r="203" spans="2:18" x14ac:dyDescent="0.25">
      <c r="C203" s="46">
        <f>Rentepercentages!$A$17</f>
        <v>0</v>
      </c>
      <c r="D203" s="46">
        <f ca="1">IF(C204=0,Rentepercentages!$A$31,C204-1)</f>
        <v>44221</v>
      </c>
      <c r="E203" s="47">
        <f>Rentepercentages!$B$17</f>
        <v>0</v>
      </c>
      <c r="F203" s="46">
        <f t="shared" si="62"/>
        <v>0</v>
      </c>
      <c r="G203" s="6">
        <f t="shared" ca="1" si="63"/>
        <v>44221</v>
      </c>
      <c r="H203" s="7">
        <f t="shared" si="64"/>
        <v>0</v>
      </c>
      <c r="I203" s="1">
        <f t="shared" si="65"/>
        <v>0</v>
      </c>
      <c r="L203" s="46">
        <f>Rentepercentages!$A$17</f>
        <v>0</v>
      </c>
      <c r="M203" s="46">
        <f ca="1">IF(L204=0,Rentepercentages!$A$31,L204-1)</f>
        <v>44221</v>
      </c>
      <c r="N203" s="47">
        <f>Rentepercentages!$B$17</f>
        <v>0</v>
      </c>
      <c r="O203" s="46">
        <f t="shared" si="67"/>
        <v>0</v>
      </c>
      <c r="P203" s="6">
        <f t="shared" ca="1" si="68"/>
        <v>44221</v>
      </c>
      <c r="Q203" s="7">
        <f t="shared" si="69"/>
        <v>0</v>
      </c>
      <c r="R203" s="1">
        <f t="shared" si="70"/>
        <v>0</v>
      </c>
    </row>
    <row r="204" spans="2:18" x14ac:dyDescent="0.25">
      <c r="C204" s="46">
        <f>Rentepercentages!$A$18</f>
        <v>0</v>
      </c>
      <c r="D204" s="46">
        <f ca="1">IF(C205=0,Rentepercentages!$A$31,C205-1)</f>
        <v>44221</v>
      </c>
      <c r="E204" s="47">
        <f>Rentepercentages!$B$18</f>
        <v>0</v>
      </c>
      <c r="F204" s="46">
        <f t="shared" si="62"/>
        <v>0</v>
      </c>
      <c r="G204" s="6">
        <f t="shared" ca="1" si="63"/>
        <v>44221</v>
      </c>
      <c r="H204" s="7">
        <f t="shared" si="64"/>
        <v>0</v>
      </c>
      <c r="I204" s="1">
        <f t="shared" si="65"/>
        <v>0</v>
      </c>
      <c r="L204" s="46">
        <f>Rentepercentages!$A$18</f>
        <v>0</v>
      </c>
      <c r="M204" s="46">
        <f ca="1">IF(L205=0,Rentepercentages!$A$31,L205-1)</f>
        <v>44221</v>
      </c>
      <c r="N204" s="47">
        <f>Rentepercentages!$B$18</f>
        <v>0</v>
      </c>
      <c r="O204" s="46">
        <f t="shared" si="67"/>
        <v>0</v>
      </c>
      <c r="P204" s="6">
        <f t="shared" ca="1" si="68"/>
        <v>44221</v>
      </c>
      <c r="Q204" s="7">
        <f t="shared" si="69"/>
        <v>0</v>
      </c>
      <c r="R204" s="1">
        <f t="shared" si="70"/>
        <v>0</v>
      </c>
    </row>
    <row r="205" spans="2:18" x14ac:dyDescent="0.25">
      <c r="C205" s="46">
        <f>Rentepercentages!$A$19</f>
        <v>0</v>
      </c>
      <c r="D205" s="46">
        <f ca="1">IF(C206=0,Rentepercentages!$A$31,C206-1)</f>
        <v>44221</v>
      </c>
      <c r="E205" s="47">
        <f>Rentepercentages!$B$19</f>
        <v>0</v>
      </c>
      <c r="F205" s="46">
        <f t="shared" si="62"/>
        <v>0</v>
      </c>
      <c r="G205" s="6">
        <f t="shared" ca="1" si="63"/>
        <v>44221</v>
      </c>
      <c r="H205" s="7">
        <f t="shared" si="64"/>
        <v>0</v>
      </c>
      <c r="I205" s="1">
        <f t="shared" si="65"/>
        <v>0</v>
      </c>
      <c r="L205" s="46">
        <f>Rentepercentages!$A$19</f>
        <v>0</v>
      </c>
      <c r="M205" s="46">
        <f ca="1">IF(L206=0,Rentepercentages!$A$31,L206-1)</f>
        <v>44221</v>
      </c>
      <c r="N205" s="47">
        <f>Rentepercentages!$B$19</f>
        <v>0</v>
      </c>
      <c r="O205" s="46">
        <f t="shared" si="67"/>
        <v>0</v>
      </c>
      <c r="P205" s="6">
        <f t="shared" ca="1" si="68"/>
        <v>44221</v>
      </c>
      <c r="Q205" s="7">
        <f t="shared" si="69"/>
        <v>0</v>
      </c>
      <c r="R205" s="1">
        <f t="shared" si="70"/>
        <v>0</v>
      </c>
    </row>
    <row r="206" spans="2:18" x14ac:dyDescent="0.25">
      <c r="C206" s="46">
        <f>Rentepercentages!$A$20</f>
        <v>0</v>
      </c>
      <c r="D206" s="46">
        <f ca="1">IF(C207=0,Rentepercentages!$A$31,C207-1)</f>
        <v>44221</v>
      </c>
      <c r="E206" s="47">
        <f>Rentepercentages!$B$20</f>
        <v>0</v>
      </c>
      <c r="F206" s="46">
        <f t="shared" si="62"/>
        <v>0</v>
      </c>
      <c r="G206" s="6">
        <f t="shared" ca="1" si="63"/>
        <v>44221</v>
      </c>
      <c r="H206" s="7">
        <f t="shared" si="64"/>
        <v>0</v>
      </c>
      <c r="I206" s="1">
        <f t="shared" si="65"/>
        <v>0</v>
      </c>
      <c r="L206" s="46">
        <f>Rentepercentages!$A$20</f>
        <v>0</v>
      </c>
      <c r="M206" s="46">
        <f ca="1">IF(L207=0,Rentepercentages!$A$31,L207-1)</f>
        <v>44221</v>
      </c>
      <c r="N206" s="47">
        <f>Rentepercentages!$B$20</f>
        <v>0</v>
      </c>
      <c r="O206" s="46">
        <f t="shared" si="67"/>
        <v>0</v>
      </c>
      <c r="P206" s="6">
        <f t="shared" ca="1" si="68"/>
        <v>44221</v>
      </c>
      <c r="Q206" s="7">
        <f t="shared" si="69"/>
        <v>0</v>
      </c>
      <c r="R206" s="1">
        <f t="shared" si="70"/>
        <v>0</v>
      </c>
    </row>
    <row r="207" spans="2:18" x14ac:dyDescent="0.25">
      <c r="C207" s="46">
        <f>Rentepercentages!$A$21</f>
        <v>0</v>
      </c>
      <c r="D207" s="46">
        <f ca="1">IF(C208=0,Rentepercentages!$A$31,C208-1)</f>
        <v>44221</v>
      </c>
      <c r="E207" s="47">
        <f>Rentepercentages!$B$21</f>
        <v>0</v>
      </c>
      <c r="F207" s="46">
        <f t="shared" si="62"/>
        <v>0</v>
      </c>
      <c r="G207" s="6">
        <f t="shared" ca="1" si="63"/>
        <v>44221</v>
      </c>
      <c r="H207" s="7">
        <f t="shared" si="64"/>
        <v>0</v>
      </c>
      <c r="I207" s="1">
        <f t="shared" si="65"/>
        <v>0</v>
      </c>
      <c r="L207" s="46">
        <f>Rentepercentages!$A$21</f>
        <v>0</v>
      </c>
      <c r="M207" s="46">
        <f ca="1">IF(L208=0,Rentepercentages!$A$31,L208-1)</f>
        <v>44221</v>
      </c>
      <c r="N207" s="47">
        <f>Rentepercentages!$B$21</f>
        <v>0</v>
      </c>
      <c r="O207" s="46">
        <f t="shared" si="67"/>
        <v>0</v>
      </c>
      <c r="P207" s="6">
        <f t="shared" ca="1" si="68"/>
        <v>44221</v>
      </c>
      <c r="Q207" s="7">
        <f t="shared" si="69"/>
        <v>0</v>
      </c>
      <c r="R207" s="1">
        <f t="shared" si="70"/>
        <v>0</v>
      </c>
    </row>
    <row r="208" spans="2:18" x14ac:dyDescent="0.25">
      <c r="C208" s="46">
        <f>Rentepercentages!$A$22</f>
        <v>0</v>
      </c>
      <c r="D208" s="46">
        <f ca="1">IF(C209=0,Rentepercentages!$A$31,C209-1)</f>
        <v>44221</v>
      </c>
      <c r="E208" s="47">
        <f>Rentepercentages!$B$22</f>
        <v>0</v>
      </c>
      <c r="F208" s="46">
        <f t="shared" si="62"/>
        <v>0</v>
      </c>
      <c r="G208" s="6">
        <f t="shared" ca="1" si="63"/>
        <v>44221</v>
      </c>
      <c r="H208" s="7">
        <f t="shared" si="64"/>
        <v>0</v>
      </c>
      <c r="I208" s="1">
        <f t="shared" si="65"/>
        <v>0</v>
      </c>
      <c r="L208" s="46">
        <f>Rentepercentages!$A$22</f>
        <v>0</v>
      </c>
      <c r="M208" s="46">
        <f ca="1">IF(L209=0,Rentepercentages!$A$31,L209-1)</f>
        <v>44221</v>
      </c>
      <c r="N208" s="47">
        <f>Rentepercentages!$B$22</f>
        <v>0</v>
      </c>
      <c r="O208" s="46">
        <f t="shared" si="67"/>
        <v>0</v>
      </c>
      <c r="P208" s="6">
        <f t="shared" ca="1" si="68"/>
        <v>44221</v>
      </c>
      <c r="Q208" s="7">
        <f t="shared" si="69"/>
        <v>0</v>
      </c>
      <c r="R208" s="1">
        <f t="shared" si="70"/>
        <v>0</v>
      </c>
    </row>
    <row r="209" spans="1:18" x14ac:dyDescent="0.25">
      <c r="C209" s="46">
        <f>Rentepercentages!$A$23</f>
        <v>0</v>
      </c>
      <c r="D209" s="46">
        <f ca="1">IF(C210=0,Rentepercentages!$A$31,C210-1)</f>
        <v>44221</v>
      </c>
      <c r="E209" s="47">
        <f>Rentepercentages!$B$23</f>
        <v>0</v>
      </c>
      <c r="F209" s="46">
        <f t="shared" si="62"/>
        <v>0</v>
      </c>
      <c r="G209" s="6">
        <f t="shared" ca="1" si="63"/>
        <v>44221</v>
      </c>
      <c r="H209" s="7">
        <f t="shared" si="64"/>
        <v>0</v>
      </c>
      <c r="I209" s="1">
        <f t="shared" si="65"/>
        <v>0</v>
      </c>
      <c r="L209" s="46">
        <f>Rentepercentages!$A$23</f>
        <v>0</v>
      </c>
      <c r="M209" s="46">
        <f ca="1">IF(L210=0,Rentepercentages!$A$31,L210-1)</f>
        <v>44221</v>
      </c>
      <c r="N209" s="47">
        <f>Rentepercentages!$B$23</f>
        <v>0</v>
      </c>
      <c r="O209" s="46">
        <f t="shared" si="67"/>
        <v>0</v>
      </c>
      <c r="P209" s="6">
        <f t="shared" ca="1" si="68"/>
        <v>44221</v>
      </c>
      <c r="Q209" s="7">
        <f t="shared" si="69"/>
        <v>0</v>
      </c>
      <c r="R209" s="1">
        <f t="shared" si="70"/>
        <v>0</v>
      </c>
    </row>
    <row r="210" spans="1:18" x14ac:dyDescent="0.25">
      <c r="C210" s="46">
        <f>Rentepercentages!$A$24</f>
        <v>0</v>
      </c>
      <c r="D210" s="46">
        <f ca="1">IF(C211=0,Rentepercentages!$A$31,C211-1)</f>
        <v>44221</v>
      </c>
      <c r="E210" s="47">
        <f>Rentepercentages!$B$24</f>
        <v>0</v>
      </c>
      <c r="F210" s="46">
        <f t="shared" si="62"/>
        <v>0</v>
      </c>
      <c r="G210" s="6">
        <f t="shared" ca="1" si="63"/>
        <v>44221</v>
      </c>
      <c r="H210" s="7">
        <f t="shared" si="64"/>
        <v>0</v>
      </c>
      <c r="I210" s="1">
        <f t="shared" si="65"/>
        <v>0</v>
      </c>
      <c r="L210" s="46">
        <f>Rentepercentages!$A$24</f>
        <v>0</v>
      </c>
      <c r="M210" s="46">
        <f ca="1">IF(L211=0,Rentepercentages!$A$31,L211-1)</f>
        <v>44221</v>
      </c>
      <c r="N210" s="47">
        <f>Rentepercentages!$B$24</f>
        <v>0</v>
      </c>
      <c r="O210" s="46">
        <f t="shared" si="67"/>
        <v>0</v>
      </c>
      <c r="P210" s="6">
        <f t="shared" ca="1" si="68"/>
        <v>44221</v>
      </c>
      <c r="Q210" s="7">
        <f t="shared" si="69"/>
        <v>0</v>
      </c>
      <c r="R210" s="1">
        <f t="shared" si="70"/>
        <v>0</v>
      </c>
    </row>
    <row r="211" spans="1:18" x14ac:dyDescent="0.25">
      <c r="C211" s="46">
        <f>Rentepercentages!$A$25</f>
        <v>0</v>
      </c>
      <c r="D211" s="46">
        <f ca="1">IF(C212=0,Rentepercentages!$A$31,C212-1)</f>
        <v>44221</v>
      </c>
      <c r="E211" s="47">
        <f>Rentepercentages!$B$25</f>
        <v>0</v>
      </c>
      <c r="F211" s="46">
        <f t="shared" si="62"/>
        <v>0</v>
      </c>
      <c r="G211" s="6">
        <f t="shared" ca="1" si="63"/>
        <v>44221</v>
      </c>
      <c r="H211" s="7">
        <f t="shared" si="64"/>
        <v>0</v>
      </c>
      <c r="I211" s="1">
        <f t="shared" si="65"/>
        <v>0</v>
      </c>
      <c r="L211" s="46">
        <f>Rentepercentages!$A$25</f>
        <v>0</v>
      </c>
      <c r="M211" s="46">
        <f ca="1">IF(L212=0,Rentepercentages!$A$31,L212-1)</f>
        <v>44221</v>
      </c>
      <c r="N211" s="47">
        <f>Rentepercentages!$B$25</f>
        <v>0</v>
      </c>
      <c r="O211" s="46">
        <f t="shared" si="67"/>
        <v>0</v>
      </c>
      <c r="P211" s="6">
        <f t="shared" ca="1" si="68"/>
        <v>44221</v>
      </c>
      <c r="Q211" s="7">
        <f t="shared" si="69"/>
        <v>0</v>
      </c>
      <c r="R211" s="1">
        <f t="shared" si="70"/>
        <v>0</v>
      </c>
    </row>
    <row r="212" spans="1:18" x14ac:dyDescent="0.25">
      <c r="C212" s="46">
        <f>Rentepercentages!$A$26</f>
        <v>0</v>
      </c>
      <c r="D212" s="46">
        <f ca="1">IF(C213=0,Rentepercentages!$A$31,C213-1)</f>
        <v>44221</v>
      </c>
      <c r="E212" s="47">
        <f>Rentepercentages!$B$26</f>
        <v>0</v>
      </c>
      <c r="F212" s="46">
        <f t="shared" si="62"/>
        <v>0</v>
      </c>
      <c r="G212" s="6">
        <f t="shared" ca="1" si="63"/>
        <v>44221</v>
      </c>
      <c r="H212" s="7">
        <f t="shared" si="64"/>
        <v>0</v>
      </c>
      <c r="I212" s="1">
        <f t="shared" si="65"/>
        <v>0</v>
      </c>
      <c r="L212" s="46">
        <f>Rentepercentages!$A$26</f>
        <v>0</v>
      </c>
      <c r="M212" s="46">
        <f ca="1">IF(L213=0,Rentepercentages!$A$31,L213-1)</f>
        <v>44221</v>
      </c>
      <c r="N212" s="47">
        <f>Rentepercentages!$B$26</f>
        <v>0</v>
      </c>
      <c r="O212" s="46">
        <f t="shared" si="67"/>
        <v>0</v>
      </c>
      <c r="P212" s="6">
        <f t="shared" ca="1" si="68"/>
        <v>44221</v>
      </c>
      <c r="Q212" s="7">
        <f t="shared" si="69"/>
        <v>0</v>
      </c>
      <c r="R212" s="1">
        <f t="shared" si="70"/>
        <v>0</v>
      </c>
    </row>
    <row r="213" spans="1:18" x14ac:dyDescent="0.25">
      <c r="C213" s="46">
        <f>Rentepercentages!$A$27</f>
        <v>0</v>
      </c>
      <c r="D213" s="46">
        <f ca="1">IF(C214=0,Rentepercentages!$A$31,C214-1)</f>
        <v>44221</v>
      </c>
      <c r="E213" s="47">
        <f>Rentepercentages!$B$27</f>
        <v>0</v>
      </c>
      <c r="F213" s="46">
        <f t="shared" si="62"/>
        <v>0</v>
      </c>
      <c r="G213" s="6">
        <f t="shared" ca="1" si="63"/>
        <v>44221</v>
      </c>
      <c r="H213" s="7">
        <f t="shared" si="64"/>
        <v>0</v>
      </c>
      <c r="I213" s="1">
        <f t="shared" si="65"/>
        <v>0</v>
      </c>
      <c r="L213" s="46">
        <f>Rentepercentages!$A$27</f>
        <v>0</v>
      </c>
      <c r="M213" s="46">
        <f ca="1">IF(L214=0,Rentepercentages!$A$31,L214-1)</f>
        <v>44221</v>
      </c>
      <c r="N213" s="47">
        <f>Rentepercentages!$B$27</f>
        <v>0</v>
      </c>
      <c r="O213" s="46">
        <f t="shared" si="67"/>
        <v>0</v>
      </c>
      <c r="P213" s="6">
        <f t="shared" ca="1" si="68"/>
        <v>44221</v>
      </c>
      <c r="Q213" s="7">
        <f t="shared" si="69"/>
        <v>0</v>
      </c>
      <c r="R213" s="1">
        <f t="shared" si="70"/>
        <v>0</v>
      </c>
    </row>
    <row r="214" spans="1:18" x14ac:dyDescent="0.25">
      <c r="C214" s="46">
        <f>Rentepercentages!$A$28</f>
        <v>0</v>
      </c>
      <c r="D214" s="46">
        <f ca="1">IF(C215=0,Rentepercentages!$A$31,C215-1)</f>
        <v>44221</v>
      </c>
      <c r="E214" s="47">
        <f>Rentepercentages!$B$28</f>
        <v>0</v>
      </c>
      <c r="F214" s="46">
        <f t="shared" si="62"/>
        <v>0</v>
      </c>
      <c r="G214" s="6">
        <f t="shared" ca="1" si="63"/>
        <v>44221</v>
      </c>
      <c r="H214" s="7">
        <f t="shared" si="64"/>
        <v>0</v>
      </c>
      <c r="I214" s="1">
        <f t="shared" si="65"/>
        <v>0</v>
      </c>
      <c r="L214" s="46">
        <f>Rentepercentages!$A$28</f>
        <v>0</v>
      </c>
      <c r="M214" s="46">
        <f ca="1">IF(L215=0,Rentepercentages!$A$31,L215-1)</f>
        <v>44221</v>
      </c>
      <c r="N214" s="47">
        <f>Rentepercentages!$B$28</f>
        <v>0</v>
      </c>
      <c r="O214" s="46">
        <f t="shared" si="67"/>
        <v>0</v>
      </c>
      <c r="P214" s="6">
        <f t="shared" ca="1" si="68"/>
        <v>44221</v>
      </c>
      <c r="Q214" s="7">
        <f t="shared" si="69"/>
        <v>0</v>
      </c>
      <c r="R214" s="1">
        <f t="shared" si="70"/>
        <v>0</v>
      </c>
    </row>
    <row r="215" spans="1:18" x14ac:dyDescent="0.25">
      <c r="C215" s="46">
        <f>Rentepercentages!$A$29</f>
        <v>0</v>
      </c>
      <c r="D215" s="46">
        <f ca="1">IF(C216=0,Rentepercentages!$A$31,C216-1)</f>
        <v>44221</v>
      </c>
      <c r="E215" s="47">
        <f>Rentepercentages!$B$29</f>
        <v>0</v>
      </c>
      <c r="F215" s="46">
        <f t="shared" si="62"/>
        <v>0</v>
      </c>
      <c r="G215" s="6">
        <f t="shared" ca="1" si="63"/>
        <v>44221</v>
      </c>
      <c r="H215" s="7">
        <f t="shared" si="64"/>
        <v>0</v>
      </c>
      <c r="I215" s="1">
        <f t="shared" si="65"/>
        <v>0</v>
      </c>
      <c r="L215" s="46">
        <f>Rentepercentages!$A$29</f>
        <v>0</v>
      </c>
      <c r="M215" s="46">
        <f ca="1">IF(L216=0,Rentepercentages!$A$31,L216-1)</f>
        <v>44221</v>
      </c>
      <c r="N215" s="47">
        <f>Rentepercentages!$B$29</f>
        <v>0</v>
      </c>
      <c r="O215" s="46">
        <f t="shared" si="67"/>
        <v>0</v>
      </c>
      <c r="P215" s="6">
        <f t="shared" ca="1" si="68"/>
        <v>44221</v>
      </c>
      <c r="Q215" s="7">
        <f t="shared" si="69"/>
        <v>0</v>
      </c>
      <c r="R215" s="1">
        <f t="shared" si="70"/>
        <v>0</v>
      </c>
    </row>
    <row r="216" spans="1:18" x14ac:dyDescent="0.25">
      <c r="C216" s="46">
        <f>Rentepercentages!$A$30</f>
        <v>0</v>
      </c>
      <c r="D216" s="46">
        <f ca="1">IF(C217=0,Rentepercentages!$A$31,C217-1)</f>
        <v>44221</v>
      </c>
      <c r="E216" s="47">
        <f>Rentepercentages!$B$30</f>
        <v>0</v>
      </c>
      <c r="F216" s="46">
        <f t="shared" si="62"/>
        <v>0</v>
      </c>
      <c r="G216" s="6">
        <f t="shared" ca="1" si="63"/>
        <v>44221</v>
      </c>
      <c r="H216" s="7">
        <f t="shared" si="64"/>
        <v>0</v>
      </c>
      <c r="I216" s="1">
        <f t="shared" si="65"/>
        <v>0</v>
      </c>
      <c r="L216" s="46">
        <f>Rentepercentages!$A$30</f>
        <v>0</v>
      </c>
      <c r="M216" s="46">
        <f ca="1">IF(L217=0,Rentepercentages!$A$31,L217-1)</f>
        <v>44221</v>
      </c>
      <c r="N216" s="47">
        <f>Rentepercentages!$B$30</f>
        <v>0</v>
      </c>
      <c r="O216" s="46">
        <f t="shared" si="67"/>
        <v>0</v>
      </c>
      <c r="P216" s="6">
        <f t="shared" ca="1" si="68"/>
        <v>44221</v>
      </c>
      <c r="Q216" s="7">
        <f t="shared" si="69"/>
        <v>0</v>
      </c>
      <c r="R216" s="1">
        <f t="shared" si="70"/>
        <v>0</v>
      </c>
    </row>
    <row r="217" spans="1:18" x14ac:dyDescent="0.25">
      <c r="C217" s="46"/>
      <c r="D217" s="46"/>
      <c r="E217" s="46"/>
      <c r="H217" s="7">
        <f>SUM(H191:H216)</f>
        <v>0</v>
      </c>
      <c r="I217" s="13">
        <f>SUM(I191:I216)</f>
        <v>0</v>
      </c>
      <c r="L217" s="46"/>
      <c r="M217" s="46"/>
      <c r="N217" s="46"/>
      <c r="Q217" s="7">
        <f>SUM(Q191:Q216)</f>
        <v>0</v>
      </c>
      <c r="R217" s="13">
        <f>SUM(R191:R216)</f>
        <v>0</v>
      </c>
    </row>
    <row r="219" spans="1:18" x14ac:dyDescent="0.25">
      <c r="F219" s="40" t="s">
        <v>19</v>
      </c>
      <c r="G219" s="41" t="s">
        <v>20</v>
      </c>
      <c r="H219" s="42"/>
      <c r="I219" s="43"/>
      <c r="O219" s="40" t="s">
        <v>19</v>
      </c>
      <c r="P219" s="41" t="s">
        <v>20</v>
      </c>
      <c r="Q219" s="42"/>
      <c r="R219" s="43"/>
    </row>
    <row r="220" spans="1:18" x14ac:dyDescent="0.25">
      <c r="F220" s="6">
        <f>'Overzicht vordering'!C25</f>
        <v>0</v>
      </c>
      <c r="G220" s="6" t="str">
        <f>'Overzicht vordering'!D25</f>
        <v xml:space="preserve"> </v>
      </c>
      <c r="O220" s="6">
        <f>'Overzicht vordering'!C35</f>
        <v>0</v>
      </c>
      <c r="P220" s="6" t="str">
        <f>'Overzicht vordering'!D35</f>
        <v xml:space="preserve"> </v>
      </c>
    </row>
    <row r="221" spans="1:18" x14ac:dyDescent="0.25">
      <c r="A221" s="8" t="s">
        <v>22</v>
      </c>
      <c r="B221" s="44"/>
      <c r="C221" s="40" t="s">
        <v>24</v>
      </c>
      <c r="D221" s="40" t="s">
        <v>25</v>
      </c>
      <c r="E221" s="40" t="s">
        <v>23</v>
      </c>
      <c r="F221" s="8" t="s">
        <v>26</v>
      </c>
      <c r="G221" s="9" t="s">
        <v>27</v>
      </c>
      <c r="H221" s="10" t="s">
        <v>18</v>
      </c>
      <c r="I221" s="11" t="s">
        <v>9</v>
      </c>
      <c r="J221" s="8" t="s">
        <v>22</v>
      </c>
      <c r="K221" s="44"/>
      <c r="L221" s="40" t="s">
        <v>24</v>
      </c>
      <c r="M221" s="40" t="s">
        <v>25</v>
      </c>
      <c r="N221" s="40" t="s">
        <v>23</v>
      </c>
      <c r="O221" s="8" t="s">
        <v>26</v>
      </c>
      <c r="P221" s="9" t="s">
        <v>27</v>
      </c>
      <c r="Q221" s="10" t="s">
        <v>18</v>
      </c>
      <c r="R221" s="11" t="s">
        <v>9</v>
      </c>
    </row>
    <row r="222" spans="1:18" x14ac:dyDescent="0.25">
      <c r="A222" s="2">
        <f>A191+1</f>
        <v>8</v>
      </c>
      <c r="B222" s="48">
        <f>'Overzicht vordering'!F25</f>
        <v>0</v>
      </c>
      <c r="C222" s="46">
        <f>Rentepercentages!$A$5</f>
        <v>36892</v>
      </c>
      <c r="D222" s="46">
        <f>IF(C223=0,0,C223-1)</f>
        <v>37256</v>
      </c>
      <c r="E222" s="47">
        <f>Rentepercentages!$B$5</f>
        <v>0.08</v>
      </c>
      <c r="F222" s="46">
        <f>IF(C222&lt;$F$220,$F$220,C222)</f>
        <v>36892</v>
      </c>
      <c r="G222" s="6">
        <f>IF($G$220&lt;D222,$G$220,D222)</f>
        <v>37256</v>
      </c>
      <c r="H222" s="7">
        <f>IF($B$222=0,0,IF(C222=0,0,IF($F$220=0,0,IF(G222-F222&lt;0,0,G222-F222+1))))</f>
        <v>0</v>
      </c>
      <c r="I222" s="1">
        <f>ROUND(IF(H222=0,0,$B$222*E222*H222/365),2)</f>
        <v>0</v>
      </c>
      <c r="J222" s="2">
        <f>J191+1</f>
        <v>18</v>
      </c>
      <c r="K222" s="48">
        <f>'Overzicht vordering'!F35</f>
        <v>0</v>
      </c>
      <c r="L222" s="46">
        <f>Rentepercentages!$A$5</f>
        <v>36892</v>
      </c>
      <c r="M222" s="46">
        <f>IF(L223=0,0,L223-1)</f>
        <v>37256</v>
      </c>
      <c r="N222" s="47">
        <f>Rentepercentages!$B$5</f>
        <v>0.08</v>
      </c>
      <c r="O222" s="46">
        <f>IF(L222&lt;$O$220,$O$220,L222)</f>
        <v>36892</v>
      </c>
      <c r="P222" s="6">
        <f>IF($P$220&lt;M222,$P$220,M222)</f>
        <v>37256</v>
      </c>
      <c r="Q222" s="7">
        <f>IF($K$222=0,0,IF(L222=0,0,IF($O$220=0,0,IF(P222-O222&lt;0,0,P222-O222+1))))</f>
        <v>0</v>
      </c>
      <c r="R222" s="1">
        <f>ROUND(IF(Q222=0,0,$K$222*N222*Q222/365),2)</f>
        <v>0</v>
      </c>
    </row>
    <row r="223" spans="1:18" x14ac:dyDescent="0.25">
      <c r="B223" s="45"/>
      <c r="C223" s="46">
        <f>Rentepercentages!$A$6</f>
        <v>37257</v>
      </c>
      <c r="D223" s="46">
        <f t="shared" ref="D223:D231" si="71">IF(C224=0,0,C224-1)</f>
        <v>37833</v>
      </c>
      <c r="E223" s="47">
        <f>Rentepercentages!$B$6</f>
        <v>7.0000000000000007E-2</v>
      </c>
      <c r="F223" s="46">
        <f t="shared" ref="F223:F247" si="72">IF(C223&lt;$F$220,$F$220,C223)</f>
        <v>37257</v>
      </c>
      <c r="G223" s="6">
        <f t="shared" ref="G223:G247" si="73">IF($G$220&lt;D223,$G$220,D223)</f>
        <v>37833</v>
      </c>
      <c r="H223" s="7">
        <f t="shared" ref="H223:H247" si="74">IF($B$222=0,0,IF(C223=0,0,IF($F$220=0,0,IF(G223-F223&lt;0,0,G223-F223+1))))</f>
        <v>0</v>
      </c>
      <c r="I223" s="1">
        <f t="shared" ref="I223:I247" si="75">ROUND(IF(H223=0,0,$B$222*E223*H223/365),2)</f>
        <v>0</v>
      </c>
      <c r="K223" s="45"/>
      <c r="L223" s="46">
        <f>Rentepercentages!$A$6</f>
        <v>37257</v>
      </c>
      <c r="M223" s="46">
        <f t="shared" ref="M223:M231" si="76">IF(L224=0,0,L224-1)</f>
        <v>37833</v>
      </c>
      <c r="N223" s="47">
        <f>Rentepercentages!$B$6</f>
        <v>7.0000000000000007E-2</v>
      </c>
      <c r="O223" s="46">
        <f t="shared" ref="O223:O247" si="77">IF(L223&lt;$O$220,$O$220,L223)</f>
        <v>37257</v>
      </c>
      <c r="P223" s="6">
        <f t="shared" ref="P223:P247" si="78">IF($P$220&lt;M223,$P$220,M223)</f>
        <v>37833</v>
      </c>
      <c r="Q223" s="7">
        <f t="shared" ref="Q223:Q247" si="79">IF($K$222=0,0,IF(L223=0,0,IF($O$220=0,0,IF(P223-O223&lt;0,0,P223-O223+1))))</f>
        <v>0</v>
      </c>
      <c r="R223" s="1">
        <f t="shared" ref="R223:R247" si="80">ROUND(IF(Q223=0,0,$K$222*N223*Q223/365),2)</f>
        <v>0</v>
      </c>
    </row>
    <row r="224" spans="1:18" x14ac:dyDescent="0.25">
      <c r="B224" s="45"/>
      <c r="C224" s="46">
        <f>Rentepercentages!$A$7</f>
        <v>37834</v>
      </c>
      <c r="D224" s="46">
        <f t="shared" si="71"/>
        <v>38017</v>
      </c>
      <c r="E224" s="47">
        <f>Rentepercentages!$B$7</f>
        <v>0.05</v>
      </c>
      <c r="F224" s="46">
        <f t="shared" si="72"/>
        <v>37834</v>
      </c>
      <c r="G224" s="6">
        <f t="shared" si="73"/>
        <v>38017</v>
      </c>
      <c r="H224" s="7">
        <f t="shared" si="74"/>
        <v>0</v>
      </c>
      <c r="I224" s="1">
        <f t="shared" si="75"/>
        <v>0</v>
      </c>
      <c r="K224" s="45"/>
      <c r="L224" s="46">
        <f>Rentepercentages!$A$7</f>
        <v>37834</v>
      </c>
      <c r="M224" s="46">
        <f t="shared" si="76"/>
        <v>38017</v>
      </c>
      <c r="N224" s="47">
        <f>Rentepercentages!$B$7</f>
        <v>0.05</v>
      </c>
      <c r="O224" s="46">
        <f t="shared" si="77"/>
        <v>37834</v>
      </c>
      <c r="P224" s="6">
        <f t="shared" si="78"/>
        <v>38017</v>
      </c>
      <c r="Q224" s="7">
        <f t="shared" si="79"/>
        <v>0</v>
      </c>
      <c r="R224" s="1">
        <f t="shared" si="80"/>
        <v>0</v>
      </c>
    </row>
    <row r="225" spans="2:18" x14ac:dyDescent="0.25">
      <c r="B225" s="45"/>
      <c r="C225" s="46">
        <f>Rentepercentages!$A$8</f>
        <v>38018</v>
      </c>
      <c r="D225" s="46">
        <f t="shared" si="71"/>
        <v>39082</v>
      </c>
      <c r="E225" s="47">
        <f>Rentepercentages!$B$8</f>
        <v>0.04</v>
      </c>
      <c r="F225" s="46">
        <f t="shared" si="72"/>
        <v>38018</v>
      </c>
      <c r="G225" s="6">
        <f t="shared" si="73"/>
        <v>39082</v>
      </c>
      <c r="H225" s="7">
        <f t="shared" si="74"/>
        <v>0</v>
      </c>
      <c r="I225" s="1">
        <f t="shared" si="75"/>
        <v>0</v>
      </c>
      <c r="K225" s="45"/>
      <c r="L225" s="46">
        <f>Rentepercentages!$A$8</f>
        <v>38018</v>
      </c>
      <c r="M225" s="46">
        <f t="shared" si="76"/>
        <v>39082</v>
      </c>
      <c r="N225" s="47">
        <f>Rentepercentages!$B$8</f>
        <v>0.04</v>
      </c>
      <c r="O225" s="46">
        <f t="shared" si="77"/>
        <v>38018</v>
      </c>
      <c r="P225" s="6">
        <f t="shared" si="78"/>
        <v>39082</v>
      </c>
      <c r="Q225" s="7">
        <f t="shared" si="79"/>
        <v>0</v>
      </c>
      <c r="R225" s="1">
        <f t="shared" si="80"/>
        <v>0</v>
      </c>
    </row>
    <row r="226" spans="2:18" x14ac:dyDescent="0.25">
      <c r="C226" s="46">
        <f>Rentepercentages!$A$9</f>
        <v>39083</v>
      </c>
      <c r="D226" s="46">
        <f t="shared" si="71"/>
        <v>39994</v>
      </c>
      <c r="E226" s="47">
        <f>Rentepercentages!$B$9</f>
        <v>0.06</v>
      </c>
      <c r="F226" s="46">
        <f t="shared" si="72"/>
        <v>39083</v>
      </c>
      <c r="G226" s="6">
        <f t="shared" si="73"/>
        <v>39994</v>
      </c>
      <c r="H226" s="7">
        <f t="shared" si="74"/>
        <v>0</v>
      </c>
      <c r="I226" s="1">
        <f t="shared" si="75"/>
        <v>0</v>
      </c>
      <c r="L226" s="46">
        <f>Rentepercentages!$A$9</f>
        <v>39083</v>
      </c>
      <c r="M226" s="46">
        <f t="shared" si="76"/>
        <v>39994</v>
      </c>
      <c r="N226" s="47">
        <f>Rentepercentages!$B$9</f>
        <v>0.06</v>
      </c>
      <c r="O226" s="46">
        <f t="shared" si="77"/>
        <v>39083</v>
      </c>
      <c r="P226" s="6">
        <f t="shared" si="78"/>
        <v>39994</v>
      </c>
      <c r="Q226" s="7">
        <f t="shared" si="79"/>
        <v>0</v>
      </c>
      <c r="R226" s="1">
        <f t="shared" si="80"/>
        <v>0</v>
      </c>
    </row>
    <row r="227" spans="2:18" x14ac:dyDescent="0.25">
      <c r="C227" s="46">
        <f>Rentepercentages!$A$10</f>
        <v>39995</v>
      </c>
      <c r="D227" s="46">
        <f t="shared" si="71"/>
        <v>40178</v>
      </c>
      <c r="E227" s="47">
        <f>Rentepercentages!$B$10</f>
        <v>0.04</v>
      </c>
      <c r="F227" s="46">
        <f t="shared" si="72"/>
        <v>39995</v>
      </c>
      <c r="G227" s="6">
        <f t="shared" si="73"/>
        <v>40178</v>
      </c>
      <c r="H227" s="7">
        <f t="shared" si="74"/>
        <v>0</v>
      </c>
      <c r="I227" s="1">
        <f t="shared" si="75"/>
        <v>0</v>
      </c>
      <c r="L227" s="46">
        <f>Rentepercentages!$A$10</f>
        <v>39995</v>
      </c>
      <c r="M227" s="46">
        <f t="shared" si="76"/>
        <v>40178</v>
      </c>
      <c r="N227" s="47">
        <f>Rentepercentages!$B$10</f>
        <v>0.04</v>
      </c>
      <c r="O227" s="46">
        <f t="shared" si="77"/>
        <v>39995</v>
      </c>
      <c r="P227" s="6">
        <f t="shared" si="78"/>
        <v>40178</v>
      </c>
      <c r="Q227" s="7">
        <f t="shared" si="79"/>
        <v>0</v>
      </c>
      <c r="R227" s="1">
        <f t="shared" si="80"/>
        <v>0</v>
      </c>
    </row>
    <row r="228" spans="2:18" x14ac:dyDescent="0.25">
      <c r="C228" s="46">
        <f>Rentepercentages!$A$11</f>
        <v>40179</v>
      </c>
      <c r="D228" s="46">
        <f t="shared" si="71"/>
        <v>40724</v>
      </c>
      <c r="E228" s="47">
        <f>Rentepercentages!$B$11</f>
        <v>0.03</v>
      </c>
      <c r="F228" s="46">
        <f t="shared" si="72"/>
        <v>40179</v>
      </c>
      <c r="G228" s="6">
        <f t="shared" si="73"/>
        <v>40724</v>
      </c>
      <c r="H228" s="7">
        <f t="shared" si="74"/>
        <v>0</v>
      </c>
      <c r="I228" s="1">
        <f t="shared" si="75"/>
        <v>0</v>
      </c>
      <c r="L228" s="46">
        <f>Rentepercentages!$A$11</f>
        <v>40179</v>
      </c>
      <c r="M228" s="46">
        <f t="shared" si="76"/>
        <v>40724</v>
      </c>
      <c r="N228" s="47">
        <f>Rentepercentages!$B$11</f>
        <v>0.03</v>
      </c>
      <c r="O228" s="46">
        <f t="shared" si="77"/>
        <v>40179</v>
      </c>
      <c r="P228" s="6">
        <f t="shared" si="78"/>
        <v>40724</v>
      </c>
      <c r="Q228" s="7">
        <f t="shared" si="79"/>
        <v>0</v>
      </c>
      <c r="R228" s="1">
        <f t="shared" si="80"/>
        <v>0</v>
      </c>
    </row>
    <row r="229" spans="2:18" x14ac:dyDescent="0.25">
      <c r="C229" s="46">
        <f>Rentepercentages!$A$12</f>
        <v>40725</v>
      </c>
      <c r="D229" s="46">
        <f t="shared" si="71"/>
        <v>41090</v>
      </c>
      <c r="E229" s="47">
        <f>Rentepercentages!$B$12</f>
        <v>0.04</v>
      </c>
      <c r="F229" s="46">
        <f t="shared" si="72"/>
        <v>40725</v>
      </c>
      <c r="G229" s="6">
        <f t="shared" si="73"/>
        <v>41090</v>
      </c>
      <c r="H229" s="7">
        <f t="shared" si="74"/>
        <v>0</v>
      </c>
      <c r="I229" s="1">
        <f t="shared" si="75"/>
        <v>0</v>
      </c>
      <c r="L229" s="46">
        <f>Rentepercentages!$A$12</f>
        <v>40725</v>
      </c>
      <c r="M229" s="46">
        <f t="shared" si="76"/>
        <v>41090</v>
      </c>
      <c r="N229" s="47">
        <f>Rentepercentages!$B$12</f>
        <v>0.04</v>
      </c>
      <c r="O229" s="46">
        <f t="shared" si="77"/>
        <v>40725</v>
      </c>
      <c r="P229" s="6">
        <f t="shared" si="78"/>
        <v>41090</v>
      </c>
      <c r="Q229" s="7">
        <f t="shared" si="79"/>
        <v>0</v>
      </c>
      <c r="R229" s="1">
        <f t="shared" si="80"/>
        <v>0</v>
      </c>
    </row>
    <row r="230" spans="2:18" x14ac:dyDescent="0.25">
      <c r="C230" s="46">
        <f>Rentepercentages!$A$13</f>
        <v>41091</v>
      </c>
      <c r="D230" s="46">
        <f t="shared" si="71"/>
        <v>41639</v>
      </c>
      <c r="E230" s="47">
        <f>Rentepercentages!$B$13</f>
        <v>0.03</v>
      </c>
      <c r="F230" s="46">
        <f t="shared" si="72"/>
        <v>41091</v>
      </c>
      <c r="G230" s="6">
        <f t="shared" si="73"/>
        <v>41639</v>
      </c>
      <c r="H230" s="7">
        <f t="shared" si="74"/>
        <v>0</v>
      </c>
      <c r="I230" s="1">
        <f t="shared" si="75"/>
        <v>0</v>
      </c>
      <c r="L230" s="46">
        <f>Rentepercentages!$A$13</f>
        <v>41091</v>
      </c>
      <c r="M230" s="46">
        <f t="shared" si="76"/>
        <v>41639</v>
      </c>
      <c r="N230" s="47">
        <f>Rentepercentages!$B$13</f>
        <v>0.03</v>
      </c>
      <c r="O230" s="46">
        <f t="shared" si="77"/>
        <v>41091</v>
      </c>
      <c r="P230" s="6">
        <f t="shared" si="78"/>
        <v>41639</v>
      </c>
      <c r="Q230" s="7">
        <f t="shared" si="79"/>
        <v>0</v>
      </c>
      <c r="R230" s="1">
        <f t="shared" si="80"/>
        <v>0</v>
      </c>
    </row>
    <row r="231" spans="2:18" x14ac:dyDescent="0.25">
      <c r="C231" s="46">
        <f>Rentepercentages!$A$14</f>
        <v>41640</v>
      </c>
      <c r="D231" s="46">
        <f t="shared" si="71"/>
        <v>42004</v>
      </c>
      <c r="E231" s="47">
        <f>Rentepercentages!$B$14</f>
        <v>0.03</v>
      </c>
      <c r="F231" s="46">
        <f t="shared" si="72"/>
        <v>41640</v>
      </c>
      <c r="G231" s="6">
        <f t="shared" si="73"/>
        <v>42004</v>
      </c>
      <c r="H231" s="7">
        <f t="shared" si="74"/>
        <v>0</v>
      </c>
      <c r="I231" s="1">
        <f t="shared" si="75"/>
        <v>0</v>
      </c>
      <c r="L231" s="46">
        <f>Rentepercentages!$A$14</f>
        <v>41640</v>
      </c>
      <c r="M231" s="46">
        <f t="shared" si="76"/>
        <v>42004</v>
      </c>
      <c r="N231" s="47">
        <f>Rentepercentages!$B$14</f>
        <v>0.03</v>
      </c>
      <c r="O231" s="46">
        <f t="shared" si="77"/>
        <v>41640</v>
      </c>
      <c r="P231" s="6">
        <f t="shared" si="78"/>
        <v>42004</v>
      </c>
      <c r="Q231" s="7">
        <f t="shared" si="79"/>
        <v>0</v>
      </c>
      <c r="R231" s="1">
        <f t="shared" si="80"/>
        <v>0</v>
      </c>
    </row>
    <row r="232" spans="2:18" x14ac:dyDescent="0.25">
      <c r="C232" s="46">
        <f>Rentepercentages!$A$15</f>
        <v>42005</v>
      </c>
      <c r="D232" s="46">
        <f ca="1">IF(C233=0,Rentepercentages!$A$31,C233-1)</f>
        <v>44221</v>
      </c>
      <c r="E232" s="47">
        <f>Rentepercentages!$B$15</f>
        <v>0.02</v>
      </c>
      <c r="F232" s="46">
        <f t="shared" si="72"/>
        <v>42005</v>
      </c>
      <c r="G232" s="6">
        <f t="shared" ca="1" si="73"/>
        <v>44221</v>
      </c>
      <c r="H232" s="7">
        <f t="shared" si="74"/>
        <v>0</v>
      </c>
      <c r="I232" s="1">
        <f t="shared" si="75"/>
        <v>0</v>
      </c>
      <c r="L232" s="46">
        <f>Rentepercentages!$A$15</f>
        <v>42005</v>
      </c>
      <c r="M232" s="46">
        <f ca="1">IF(L233=0,Rentepercentages!$A$31,L233-1)</f>
        <v>44221</v>
      </c>
      <c r="N232" s="47">
        <f>Rentepercentages!$B$15</f>
        <v>0.02</v>
      </c>
      <c r="O232" s="46">
        <f t="shared" si="77"/>
        <v>42005</v>
      </c>
      <c r="P232" s="6">
        <f t="shared" ca="1" si="78"/>
        <v>44221</v>
      </c>
      <c r="Q232" s="7">
        <f t="shared" si="79"/>
        <v>0</v>
      </c>
      <c r="R232" s="1">
        <f t="shared" si="80"/>
        <v>0</v>
      </c>
    </row>
    <row r="233" spans="2:18" x14ac:dyDescent="0.25">
      <c r="C233" s="46">
        <f>Rentepercentages!$A$16</f>
        <v>0</v>
      </c>
      <c r="D233" s="46">
        <f ca="1">IF(C234=0,Rentepercentages!$A$31,C234-1)</f>
        <v>44221</v>
      </c>
      <c r="E233" s="47">
        <f>Rentepercentages!$B$16</f>
        <v>0</v>
      </c>
      <c r="F233" s="46">
        <f t="shared" si="72"/>
        <v>0</v>
      </c>
      <c r="G233" s="6">
        <f t="shared" ca="1" si="73"/>
        <v>44221</v>
      </c>
      <c r="H233" s="7">
        <f t="shared" si="74"/>
        <v>0</v>
      </c>
      <c r="I233" s="1">
        <f t="shared" si="75"/>
        <v>0</v>
      </c>
      <c r="L233" s="46">
        <f>Rentepercentages!$A$16</f>
        <v>0</v>
      </c>
      <c r="M233" s="46">
        <f ca="1">IF(L234=0,Rentepercentages!$A$31,L234-1)</f>
        <v>44221</v>
      </c>
      <c r="N233" s="47">
        <f>Rentepercentages!$B$16</f>
        <v>0</v>
      </c>
      <c r="O233" s="46">
        <f t="shared" si="77"/>
        <v>0</v>
      </c>
      <c r="P233" s="6">
        <f t="shared" ca="1" si="78"/>
        <v>44221</v>
      </c>
      <c r="Q233" s="7">
        <f t="shared" si="79"/>
        <v>0</v>
      </c>
      <c r="R233" s="1">
        <f t="shared" si="80"/>
        <v>0</v>
      </c>
    </row>
    <row r="234" spans="2:18" x14ac:dyDescent="0.25">
      <c r="C234" s="46">
        <f>Rentepercentages!$A$17</f>
        <v>0</v>
      </c>
      <c r="D234" s="46">
        <f ca="1">IF(C235=0,Rentepercentages!$A$31,C235-1)</f>
        <v>44221</v>
      </c>
      <c r="E234" s="47">
        <f>Rentepercentages!$B$17</f>
        <v>0</v>
      </c>
      <c r="F234" s="46">
        <f t="shared" si="72"/>
        <v>0</v>
      </c>
      <c r="G234" s="6">
        <f t="shared" ca="1" si="73"/>
        <v>44221</v>
      </c>
      <c r="H234" s="7">
        <f t="shared" si="74"/>
        <v>0</v>
      </c>
      <c r="I234" s="1">
        <f t="shared" si="75"/>
        <v>0</v>
      </c>
      <c r="L234" s="46">
        <f>Rentepercentages!$A$17</f>
        <v>0</v>
      </c>
      <c r="M234" s="46">
        <f ca="1">IF(L235=0,Rentepercentages!$A$31,L235-1)</f>
        <v>44221</v>
      </c>
      <c r="N234" s="47">
        <f>Rentepercentages!$B$17</f>
        <v>0</v>
      </c>
      <c r="O234" s="46">
        <f t="shared" si="77"/>
        <v>0</v>
      </c>
      <c r="P234" s="6">
        <f t="shared" ca="1" si="78"/>
        <v>44221</v>
      </c>
      <c r="Q234" s="7">
        <f t="shared" si="79"/>
        <v>0</v>
      </c>
      <c r="R234" s="1">
        <f t="shared" si="80"/>
        <v>0</v>
      </c>
    </row>
    <row r="235" spans="2:18" x14ac:dyDescent="0.25">
      <c r="C235" s="46">
        <f>Rentepercentages!$A$18</f>
        <v>0</v>
      </c>
      <c r="D235" s="46">
        <f ca="1">IF(C236=0,Rentepercentages!$A$31,C236-1)</f>
        <v>44221</v>
      </c>
      <c r="E235" s="47">
        <f>Rentepercentages!$B$18</f>
        <v>0</v>
      </c>
      <c r="F235" s="46">
        <f t="shared" si="72"/>
        <v>0</v>
      </c>
      <c r="G235" s="6">
        <f t="shared" ca="1" si="73"/>
        <v>44221</v>
      </c>
      <c r="H235" s="7">
        <f t="shared" si="74"/>
        <v>0</v>
      </c>
      <c r="I235" s="1">
        <f t="shared" si="75"/>
        <v>0</v>
      </c>
      <c r="L235" s="46">
        <f>Rentepercentages!$A$18</f>
        <v>0</v>
      </c>
      <c r="M235" s="46">
        <f ca="1">IF(L236=0,Rentepercentages!$A$31,L236-1)</f>
        <v>44221</v>
      </c>
      <c r="N235" s="47">
        <f>Rentepercentages!$B$18</f>
        <v>0</v>
      </c>
      <c r="O235" s="46">
        <f t="shared" si="77"/>
        <v>0</v>
      </c>
      <c r="P235" s="6">
        <f t="shared" ca="1" si="78"/>
        <v>44221</v>
      </c>
      <c r="Q235" s="7">
        <f t="shared" si="79"/>
        <v>0</v>
      </c>
      <c r="R235" s="1">
        <f t="shared" si="80"/>
        <v>0</v>
      </c>
    </row>
    <row r="236" spans="2:18" x14ac:dyDescent="0.25">
      <c r="C236" s="46">
        <f>Rentepercentages!$A$19</f>
        <v>0</v>
      </c>
      <c r="D236" s="46">
        <f ca="1">IF(C237=0,Rentepercentages!$A$31,C237-1)</f>
        <v>44221</v>
      </c>
      <c r="E236" s="47">
        <f>Rentepercentages!$B$19</f>
        <v>0</v>
      </c>
      <c r="F236" s="46">
        <f t="shared" si="72"/>
        <v>0</v>
      </c>
      <c r="G236" s="6">
        <f t="shared" ca="1" si="73"/>
        <v>44221</v>
      </c>
      <c r="H236" s="7">
        <f t="shared" si="74"/>
        <v>0</v>
      </c>
      <c r="I236" s="1">
        <f t="shared" si="75"/>
        <v>0</v>
      </c>
      <c r="L236" s="46">
        <f>Rentepercentages!$A$19</f>
        <v>0</v>
      </c>
      <c r="M236" s="46">
        <f ca="1">IF(L237=0,Rentepercentages!$A$31,L237-1)</f>
        <v>44221</v>
      </c>
      <c r="N236" s="47">
        <f>Rentepercentages!$B$19</f>
        <v>0</v>
      </c>
      <c r="O236" s="46">
        <f t="shared" si="77"/>
        <v>0</v>
      </c>
      <c r="P236" s="6">
        <f t="shared" ca="1" si="78"/>
        <v>44221</v>
      </c>
      <c r="Q236" s="7">
        <f t="shared" si="79"/>
        <v>0</v>
      </c>
      <c r="R236" s="1">
        <f t="shared" si="80"/>
        <v>0</v>
      </c>
    </row>
    <row r="237" spans="2:18" x14ac:dyDescent="0.25">
      <c r="C237" s="46">
        <f>Rentepercentages!$A$20</f>
        <v>0</v>
      </c>
      <c r="D237" s="46">
        <f ca="1">IF(C238=0,Rentepercentages!$A$31,C238-1)</f>
        <v>44221</v>
      </c>
      <c r="E237" s="47">
        <f>Rentepercentages!$B$20</f>
        <v>0</v>
      </c>
      <c r="F237" s="46">
        <f t="shared" si="72"/>
        <v>0</v>
      </c>
      <c r="G237" s="6">
        <f t="shared" ca="1" si="73"/>
        <v>44221</v>
      </c>
      <c r="H237" s="7">
        <f t="shared" si="74"/>
        <v>0</v>
      </c>
      <c r="I237" s="1">
        <f t="shared" si="75"/>
        <v>0</v>
      </c>
      <c r="L237" s="46">
        <f>Rentepercentages!$A$20</f>
        <v>0</v>
      </c>
      <c r="M237" s="46">
        <f ca="1">IF(L238=0,Rentepercentages!$A$31,L238-1)</f>
        <v>44221</v>
      </c>
      <c r="N237" s="47">
        <f>Rentepercentages!$B$20</f>
        <v>0</v>
      </c>
      <c r="O237" s="46">
        <f t="shared" si="77"/>
        <v>0</v>
      </c>
      <c r="P237" s="6">
        <f t="shared" ca="1" si="78"/>
        <v>44221</v>
      </c>
      <c r="Q237" s="7">
        <f t="shared" si="79"/>
        <v>0</v>
      </c>
      <c r="R237" s="1">
        <f t="shared" si="80"/>
        <v>0</v>
      </c>
    </row>
    <row r="238" spans="2:18" x14ac:dyDescent="0.25">
      <c r="C238" s="46">
        <f>Rentepercentages!$A$21</f>
        <v>0</v>
      </c>
      <c r="D238" s="46">
        <f ca="1">IF(C239=0,Rentepercentages!$A$31,C239-1)</f>
        <v>44221</v>
      </c>
      <c r="E238" s="47">
        <f>Rentepercentages!$B$21</f>
        <v>0</v>
      </c>
      <c r="F238" s="46">
        <f t="shared" si="72"/>
        <v>0</v>
      </c>
      <c r="G238" s="6">
        <f t="shared" ca="1" si="73"/>
        <v>44221</v>
      </c>
      <c r="H238" s="7">
        <f t="shared" si="74"/>
        <v>0</v>
      </c>
      <c r="I238" s="1">
        <f t="shared" si="75"/>
        <v>0</v>
      </c>
      <c r="L238" s="46">
        <f>Rentepercentages!$A$21</f>
        <v>0</v>
      </c>
      <c r="M238" s="46">
        <f ca="1">IF(L239=0,Rentepercentages!$A$31,L239-1)</f>
        <v>44221</v>
      </c>
      <c r="N238" s="47">
        <f>Rentepercentages!$B$21</f>
        <v>0</v>
      </c>
      <c r="O238" s="46">
        <f t="shared" si="77"/>
        <v>0</v>
      </c>
      <c r="P238" s="6">
        <f t="shared" ca="1" si="78"/>
        <v>44221</v>
      </c>
      <c r="Q238" s="7">
        <f t="shared" si="79"/>
        <v>0</v>
      </c>
      <c r="R238" s="1">
        <f t="shared" si="80"/>
        <v>0</v>
      </c>
    </row>
    <row r="239" spans="2:18" x14ac:dyDescent="0.25">
      <c r="C239" s="46">
        <f>Rentepercentages!$A$22</f>
        <v>0</v>
      </c>
      <c r="D239" s="46">
        <f ca="1">IF(C240=0,Rentepercentages!$A$31,C240-1)</f>
        <v>44221</v>
      </c>
      <c r="E239" s="47">
        <f>Rentepercentages!$B$22</f>
        <v>0</v>
      </c>
      <c r="F239" s="46">
        <f t="shared" si="72"/>
        <v>0</v>
      </c>
      <c r="G239" s="6">
        <f t="shared" ca="1" si="73"/>
        <v>44221</v>
      </c>
      <c r="H239" s="7">
        <f t="shared" si="74"/>
        <v>0</v>
      </c>
      <c r="I239" s="1">
        <f t="shared" si="75"/>
        <v>0</v>
      </c>
      <c r="L239" s="46">
        <f>Rentepercentages!$A$22</f>
        <v>0</v>
      </c>
      <c r="M239" s="46">
        <f ca="1">IF(L240=0,Rentepercentages!$A$31,L240-1)</f>
        <v>44221</v>
      </c>
      <c r="N239" s="47">
        <f>Rentepercentages!$B$22</f>
        <v>0</v>
      </c>
      <c r="O239" s="46">
        <f t="shared" si="77"/>
        <v>0</v>
      </c>
      <c r="P239" s="6">
        <f t="shared" ca="1" si="78"/>
        <v>44221</v>
      </c>
      <c r="Q239" s="7">
        <f t="shared" si="79"/>
        <v>0</v>
      </c>
      <c r="R239" s="1">
        <f t="shared" si="80"/>
        <v>0</v>
      </c>
    </row>
    <row r="240" spans="2:18" x14ac:dyDescent="0.25">
      <c r="C240" s="46">
        <f>Rentepercentages!$A$23</f>
        <v>0</v>
      </c>
      <c r="D240" s="46">
        <f ca="1">IF(C241=0,Rentepercentages!$A$31,C241-1)</f>
        <v>44221</v>
      </c>
      <c r="E240" s="47">
        <f>Rentepercentages!$B$23</f>
        <v>0</v>
      </c>
      <c r="F240" s="46">
        <f t="shared" si="72"/>
        <v>0</v>
      </c>
      <c r="G240" s="6">
        <f t="shared" ca="1" si="73"/>
        <v>44221</v>
      </c>
      <c r="H240" s="7">
        <f t="shared" si="74"/>
        <v>0</v>
      </c>
      <c r="I240" s="1">
        <f t="shared" si="75"/>
        <v>0</v>
      </c>
      <c r="L240" s="46">
        <f>Rentepercentages!$A$23</f>
        <v>0</v>
      </c>
      <c r="M240" s="46">
        <f ca="1">IF(L241=0,Rentepercentages!$A$31,L241-1)</f>
        <v>44221</v>
      </c>
      <c r="N240" s="47">
        <f>Rentepercentages!$B$23</f>
        <v>0</v>
      </c>
      <c r="O240" s="46">
        <f t="shared" si="77"/>
        <v>0</v>
      </c>
      <c r="P240" s="6">
        <f t="shared" ca="1" si="78"/>
        <v>44221</v>
      </c>
      <c r="Q240" s="7">
        <f t="shared" si="79"/>
        <v>0</v>
      </c>
      <c r="R240" s="1">
        <f t="shared" si="80"/>
        <v>0</v>
      </c>
    </row>
    <row r="241" spans="1:18" x14ac:dyDescent="0.25">
      <c r="C241" s="46">
        <f>Rentepercentages!$A$24</f>
        <v>0</v>
      </c>
      <c r="D241" s="46">
        <f ca="1">IF(C242=0,Rentepercentages!$A$31,C242-1)</f>
        <v>44221</v>
      </c>
      <c r="E241" s="47">
        <f>Rentepercentages!$B$24</f>
        <v>0</v>
      </c>
      <c r="F241" s="46">
        <f t="shared" si="72"/>
        <v>0</v>
      </c>
      <c r="G241" s="6">
        <f t="shared" ca="1" si="73"/>
        <v>44221</v>
      </c>
      <c r="H241" s="7">
        <f t="shared" si="74"/>
        <v>0</v>
      </c>
      <c r="I241" s="1">
        <f t="shared" si="75"/>
        <v>0</v>
      </c>
      <c r="L241" s="46">
        <f>Rentepercentages!$A$24</f>
        <v>0</v>
      </c>
      <c r="M241" s="46">
        <f ca="1">IF(L242=0,Rentepercentages!$A$31,L242-1)</f>
        <v>44221</v>
      </c>
      <c r="N241" s="47">
        <f>Rentepercentages!$B$24</f>
        <v>0</v>
      </c>
      <c r="O241" s="46">
        <f t="shared" si="77"/>
        <v>0</v>
      </c>
      <c r="P241" s="6">
        <f t="shared" ca="1" si="78"/>
        <v>44221</v>
      </c>
      <c r="Q241" s="7">
        <f t="shared" si="79"/>
        <v>0</v>
      </c>
      <c r="R241" s="1">
        <f t="shared" si="80"/>
        <v>0</v>
      </c>
    </row>
    <row r="242" spans="1:18" x14ac:dyDescent="0.25">
      <c r="C242" s="46">
        <f>Rentepercentages!$A$25</f>
        <v>0</v>
      </c>
      <c r="D242" s="46">
        <f ca="1">IF(C243=0,Rentepercentages!$A$31,C243-1)</f>
        <v>44221</v>
      </c>
      <c r="E242" s="47">
        <f>Rentepercentages!$B$25</f>
        <v>0</v>
      </c>
      <c r="F242" s="46">
        <f t="shared" si="72"/>
        <v>0</v>
      </c>
      <c r="G242" s="6">
        <f t="shared" ca="1" si="73"/>
        <v>44221</v>
      </c>
      <c r="H242" s="7">
        <f t="shared" si="74"/>
        <v>0</v>
      </c>
      <c r="I242" s="1">
        <f t="shared" si="75"/>
        <v>0</v>
      </c>
      <c r="L242" s="46">
        <f>Rentepercentages!$A$25</f>
        <v>0</v>
      </c>
      <c r="M242" s="46">
        <f ca="1">IF(L243=0,Rentepercentages!$A$31,L243-1)</f>
        <v>44221</v>
      </c>
      <c r="N242" s="47">
        <f>Rentepercentages!$B$25</f>
        <v>0</v>
      </c>
      <c r="O242" s="46">
        <f t="shared" si="77"/>
        <v>0</v>
      </c>
      <c r="P242" s="6">
        <f t="shared" ca="1" si="78"/>
        <v>44221</v>
      </c>
      <c r="Q242" s="7">
        <f t="shared" si="79"/>
        <v>0</v>
      </c>
      <c r="R242" s="1">
        <f t="shared" si="80"/>
        <v>0</v>
      </c>
    </row>
    <row r="243" spans="1:18" x14ac:dyDescent="0.25">
      <c r="C243" s="46">
        <f>Rentepercentages!$A$26</f>
        <v>0</v>
      </c>
      <c r="D243" s="46">
        <f ca="1">IF(C244=0,Rentepercentages!$A$31,C244-1)</f>
        <v>44221</v>
      </c>
      <c r="E243" s="47">
        <f>Rentepercentages!$B$26</f>
        <v>0</v>
      </c>
      <c r="F243" s="46">
        <f t="shared" si="72"/>
        <v>0</v>
      </c>
      <c r="G243" s="6">
        <f t="shared" ca="1" si="73"/>
        <v>44221</v>
      </c>
      <c r="H243" s="7">
        <f t="shared" si="74"/>
        <v>0</v>
      </c>
      <c r="I243" s="1">
        <f t="shared" si="75"/>
        <v>0</v>
      </c>
      <c r="L243" s="46">
        <f>Rentepercentages!$A$26</f>
        <v>0</v>
      </c>
      <c r="M243" s="46">
        <f ca="1">IF(L244=0,Rentepercentages!$A$31,L244-1)</f>
        <v>44221</v>
      </c>
      <c r="N243" s="47">
        <f>Rentepercentages!$B$26</f>
        <v>0</v>
      </c>
      <c r="O243" s="46">
        <f t="shared" si="77"/>
        <v>0</v>
      </c>
      <c r="P243" s="6">
        <f t="shared" ca="1" si="78"/>
        <v>44221</v>
      </c>
      <c r="Q243" s="7">
        <f t="shared" si="79"/>
        <v>0</v>
      </c>
      <c r="R243" s="1">
        <f t="shared" si="80"/>
        <v>0</v>
      </c>
    </row>
    <row r="244" spans="1:18" x14ac:dyDescent="0.25">
      <c r="C244" s="46">
        <f>Rentepercentages!$A$27</f>
        <v>0</v>
      </c>
      <c r="D244" s="46">
        <f ca="1">IF(C245=0,Rentepercentages!$A$31,C245-1)</f>
        <v>44221</v>
      </c>
      <c r="E244" s="47">
        <f>Rentepercentages!$B$27</f>
        <v>0</v>
      </c>
      <c r="F244" s="46">
        <f t="shared" si="72"/>
        <v>0</v>
      </c>
      <c r="G244" s="6">
        <f t="shared" ca="1" si="73"/>
        <v>44221</v>
      </c>
      <c r="H244" s="7">
        <f t="shared" si="74"/>
        <v>0</v>
      </c>
      <c r="I244" s="1">
        <f t="shared" si="75"/>
        <v>0</v>
      </c>
      <c r="L244" s="46">
        <f>Rentepercentages!$A$27</f>
        <v>0</v>
      </c>
      <c r="M244" s="46">
        <f ca="1">IF(L245=0,Rentepercentages!$A$31,L245-1)</f>
        <v>44221</v>
      </c>
      <c r="N244" s="47">
        <f>Rentepercentages!$B$27</f>
        <v>0</v>
      </c>
      <c r="O244" s="46">
        <f t="shared" si="77"/>
        <v>0</v>
      </c>
      <c r="P244" s="6">
        <f t="shared" ca="1" si="78"/>
        <v>44221</v>
      </c>
      <c r="Q244" s="7">
        <f t="shared" si="79"/>
        <v>0</v>
      </c>
      <c r="R244" s="1">
        <f t="shared" si="80"/>
        <v>0</v>
      </c>
    </row>
    <row r="245" spans="1:18" x14ac:dyDescent="0.25">
      <c r="C245" s="46">
        <f>Rentepercentages!$A$28</f>
        <v>0</v>
      </c>
      <c r="D245" s="46">
        <f ca="1">IF(C246=0,Rentepercentages!$A$31,C246-1)</f>
        <v>44221</v>
      </c>
      <c r="E245" s="47">
        <f>Rentepercentages!$B$28</f>
        <v>0</v>
      </c>
      <c r="F245" s="46">
        <f t="shared" si="72"/>
        <v>0</v>
      </c>
      <c r="G245" s="6">
        <f t="shared" ca="1" si="73"/>
        <v>44221</v>
      </c>
      <c r="H245" s="7">
        <f t="shared" si="74"/>
        <v>0</v>
      </c>
      <c r="I245" s="1">
        <f t="shared" si="75"/>
        <v>0</v>
      </c>
      <c r="L245" s="46">
        <f>Rentepercentages!$A$28</f>
        <v>0</v>
      </c>
      <c r="M245" s="46">
        <f ca="1">IF(L246=0,Rentepercentages!$A$31,L246-1)</f>
        <v>44221</v>
      </c>
      <c r="N245" s="47">
        <f>Rentepercentages!$B$28</f>
        <v>0</v>
      </c>
      <c r="O245" s="46">
        <f t="shared" si="77"/>
        <v>0</v>
      </c>
      <c r="P245" s="6">
        <f t="shared" ca="1" si="78"/>
        <v>44221</v>
      </c>
      <c r="Q245" s="7">
        <f t="shared" si="79"/>
        <v>0</v>
      </c>
      <c r="R245" s="1">
        <f t="shared" si="80"/>
        <v>0</v>
      </c>
    </row>
    <row r="246" spans="1:18" x14ac:dyDescent="0.25">
      <c r="C246" s="46">
        <f>Rentepercentages!$A$29</f>
        <v>0</v>
      </c>
      <c r="D246" s="46">
        <f ca="1">IF(C247=0,Rentepercentages!$A$31,C247-1)</f>
        <v>44221</v>
      </c>
      <c r="E246" s="47">
        <f>Rentepercentages!$B$29</f>
        <v>0</v>
      </c>
      <c r="F246" s="46">
        <f t="shared" si="72"/>
        <v>0</v>
      </c>
      <c r="G246" s="6">
        <f t="shared" ca="1" si="73"/>
        <v>44221</v>
      </c>
      <c r="H246" s="7">
        <f t="shared" si="74"/>
        <v>0</v>
      </c>
      <c r="I246" s="1">
        <f t="shared" si="75"/>
        <v>0</v>
      </c>
      <c r="L246" s="46">
        <f>Rentepercentages!$A$29</f>
        <v>0</v>
      </c>
      <c r="M246" s="46">
        <f ca="1">IF(L247=0,Rentepercentages!$A$31,L247-1)</f>
        <v>44221</v>
      </c>
      <c r="N246" s="47">
        <f>Rentepercentages!$B$29</f>
        <v>0</v>
      </c>
      <c r="O246" s="46">
        <f t="shared" si="77"/>
        <v>0</v>
      </c>
      <c r="P246" s="6">
        <f t="shared" ca="1" si="78"/>
        <v>44221</v>
      </c>
      <c r="Q246" s="7">
        <f t="shared" si="79"/>
        <v>0</v>
      </c>
      <c r="R246" s="1">
        <f t="shared" si="80"/>
        <v>0</v>
      </c>
    </row>
    <row r="247" spans="1:18" x14ac:dyDescent="0.25">
      <c r="C247" s="46">
        <f>Rentepercentages!$A$30</f>
        <v>0</v>
      </c>
      <c r="D247" s="46">
        <f ca="1">IF(C248=0,Rentepercentages!$A$31,C248-1)</f>
        <v>44221</v>
      </c>
      <c r="E247" s="47">
        <f>Rentepercentages!$B$30</f>
        <v>0</v>
      </c>
      <c r="F247" s="46">
        <f t="shared" si="72"/>
        <v>0</v>
      </c>
      <c r="G247" s="6">
        <f t="shared" ca="1" si="73"/>
        <v>44221</v>
      </c>
      <c r="H247" s="7">
        <f t="shared" si="74"/>
        <v>0</v>
      </c>
      <c r="I247" s="1">
        <f t="shared" si="75"/>
        <v>0</v>
      </c>
      <c r="L247" s="46">
        <f>Rentepercentages!$A$30</f>
        <v>0</v>
      </c>
      <c r="M247" s="46">
        <f ca="1">IF(L248=0,Rentepercentages!$A$31,L248-1)</f>
        <v>44221</v>
      </c>
      <c r="N247" s="47">
        <f>Rentepercentages!$B$30</f>
        <v>0</v>
      </c>
      <c r="O247" s="46">
        <f t="shared" si="77"/>
        <v>0</v>
      </c>
      <c r="P247" s="6">
        <f t="shared" ca="1" si="78"/>
        <v>44221</v>
      </c>
      <c r="Q247" s="7">
        <f t="shared" si="79"/>
        <v>0</v>
      </c>
      <c r="R247" s="1">
        <f t="shared" si="80"/>
        <v>0</v>
      </c>
    </row>
    <row r="248" spans="1:18" x14ac:dyDescent="0.25">
      <c r="C248" s="46"/>
      <c r="D248" s="46"/>
      <c r="E248" s="46"/>
      <c r="H248" s="7">
        <f>SUM(H222:H247)</f>
        <v>0</v>
      </c>
      <c r="I248" s="13">
        <f>SUM(I222:I247)</f>
        <v>0</v>
      </c>
      <c r="L248" s="46"/>
      <c r="M248" s="46"/>
      <c r="N248" s="46"/>
      <c r="Q248" s="7">
        <f>SUM(Q222:Q247)</f>
        <v>0</v>
      </c>
      <c r="R248" s="13">
        <f>SUM(R222:R247)</f>
        <v>0</v>
      </c>
    </row>
    <row r="250" spans="1:18" x14ac:dyDescent="0.25">
      <c r="F250" s="40" t="s">
        <v>19</v>
      </c>
      <c r="G250" s="41" t="s">
        <v>20</v>
      </c>
      <c r="H250" s="42"/>
      <c r="I250" s="43"/>
      <c r="O250" s="40" t="s">
        <v>19</v>
      </c>
      <c r="P250" s="41" t="s">
        <v>20</v>
      </c>
      <c r="Q250" s="42"/>
      <c r="R250" s="43"/>
    </row>
    <row r="251" spans="1:18" x14ac:dyDescent="0.25">
      <c r="F251" s="6">
        <f>'Overzicht vordering'!C26</f>
        <v>0</v>
      </c>
      <c r="G251" s="6" t="str">
        <f>'Overzicht vordering'!D26</f>
        <v xml:space="preserve"> </v>
      </c>
      <c r="O251" s="6">
        <f>'Overzicht vordering'!C36</f>
        <v>0</v>
      </c>
      <c r="P251" s="6" t="str">
        <f>'Overzicht vordering'!D36</f>
        <v xml:space="preserve"> </v>
      </c>
    </row>
    <row r="252" spans="1:18" x14ac:dyDescent="0.25">
      <c r="A252" s="8" t="s">
        <v>22</v>
      </c>
      <c r="B252" s="44"/>
      <c r="C252" s="40" t="s">
        <v>24</v>
      </c>
      <c r="D252" s="40" t="s">
        <v>25</v>
      </c>
      <c r="E252" s="40" t="s">
        <v>23</v>
      </c>
      <c r="F252" s="8" t="s">
        <v>26</v>
      </c>
      <c r="G252" s="9" t="s">
        <v>27</v>
      </c>
      <c r="H252" s="10" t="s">
        <v>18</v>
      </c>
      <c r="I252" s="11" t="s">
        <v>9</v>
      </c>
      <c r="J252" s="8" t="s">
        <v>22</v>
      </c>
      <c r="K252" s="44"/>
      <c r="L252" s="40" t="s">
        <v>24</v>
      </c>
      <c r="M252" s="40" t="s">
        <v>25</v>
      </c>
      <c r="N252" s="40" t="s">
        <v>23</v>
      </c>
      <c r="O252" s="8" t="s">
        <v>26</v>
      </c>
      <c r="P252" s="9" t="s">
        <v>27</v>
      </c>
      <c r="Q252" s="10" t="s">
        <v>18</v>
      </c>
      <c r="R252" s="11" t="s">
        <v>9</v>
      </c>
    </row>
    <row r="253" spans="1:18" x14ac:dyDescent="0.25">
      <c r="A253" s="2">
        <f>A222+1</f>
        <v>9</v>
      </c>
      <c r="B253" s="48">
        <f>'Overzicht vordering'!F26</f>
        <v>0</v>
      </c>
      <c r="C253" s="46">
        <f>Rentepercentages!$A$5</f>
        <v>36892</v>
      </c>
      <c r="D253" s="46">
        <f>IF(C254=0,0,C254-1)</f>
        <v>37256</v>
      </c>
      <c r="E253" s="47">
        <f>Rentepercentages!$B$5</f>
        <v>0.08</v>
      </c>
      <c r="F253" s="46">
        <f>IF(C253&lt;$F$251,$F$251,C253)</f>
        <v>36892</v>
      </c>
      <c r="G253" s="6">
        <f>IF($G$251&lt;D253,$G$251,D253)</f>
        <v>37256</v>
      </c>
      <c r="H253" s="7">
        <f>IF($B$253=0,0,IF(C253=0,0,IF($F$251=0,0,IF(G253-F253&lt;0,0,G253-F253+1))))</f>
        <v>0</v>
      </c>
      <c r="I253" s="1">
        <f>ROUND(IF(H253=0,0,$B$253*E253*H253/365),2)</f>
        <v>0</v>
      </c>
      <c r="J253" s="2">
        <f>J222+1</f>
        <v>19</v>
      </c>
      <c r="K253" s="48">
        <f>'Overzicht vordering'!F36</f>
        <v>0</v>
      </c>
      <c r="L253" s="46">
        <f>Rentepercentages!$A$5</f>
        <v>36892</v>
      </c>
      <c r="M253" s="46">
        <f>IF(L254=0,0,L254-1)</f>
        <v>37256</v>
      </c>
      <c r="N253" s="47">
        <f>Rentepercentages!$B$5</f>
        <v>0.08</v>
      </c>
      <c r="O253" s="46">
        <f>IF(L253&lt;$O$251,$O$251,L253)</f>
        <v>36892</v>
      </c>
      <c r="P253" s="6">
        <f>IF($P$251&lt;M253,$P$251,M253)</f>
        <v>37256</v>
      </c>
      <c r="Q253" s="7">
        <f>IF($K$253=0,0,IF(L253=0,0,IF($O$251=0,0,IF(P253-O253&lt;0,0,P253-O253+1))))</f>
        <v>0</v>
      </c>
      <c r="R253" s="1">
        <f>ROUND(IF(Q253=0,0,$K$253*N253*Q253/365),2)</f>
        <v>0</v>
      </c>
    </row>
    <row r="254" spans="1:18" x14ac:dyDescent="0.25">
      <c r="B254" s="45"/>
      <c r="C254" s="46">
        <f>Rentepercentages!$A$6</f>
        <v>37257</v>
      </c>
      <c r="D254" s="46">
        <f t="shared" ref="D254:D262" si="81">IF(C255=0,0,C255-1)</f>
        <v>37833</v>
      </c>
      <c r="E254" s="47">
        <f>Rentepercentages!$B$6</f>
        <v>7.0000000000000007E-2</v>
      </c>
      <c r="F254" s="46">
        <f t="shared" ref="F254:F278" si="82">IF(C254&lt;$F$251,$F$251,C254)</f>
        <v>37257</v>
      </c>
      <c r="G254" s="6">
        <f t="shared" ref="G254:G278" si="83">IF($G$251&lt;D254,$G$251,D254)</f>
        <v>37833</v>
      </c>
      <c r="H254" s="7">
        <f t="shared" ref="H254:H278" si="84">IF($B$253=0,0,IF(C254=0,0,IF($F$251=0,0,IF(G254-F254&lt;0,0,G254-F254+1))))</f>
        <v>0</v>
      </c>
      <c r="I254" s="1">
        <f t="shared" ref="I254:I278" si="85">ROUND(IF(H254=0,0,$B$253*E254*H254/365),2)</f>
        <v>0</v>
      </c>
      <c r="K254" s="45"/>
      <c r="L254" s="46">
        <f>Rentepercentages!$A$6</f>
        <v>37257</v>
      </c>
      <c r="M254" s="46">
        <f t="shared" ref="M254:M262" si="86">IF(L255=0,0,L255-1)</f>
        <v>37833</v>
      </c>
      <c r="N254" s="47">
        <f>Rentepercentages!$B$6</f>
        <v>7.0000000000000007E-2</v>
      </c>
      <c r="O254" s="46">
        <f t="shared" ref="O254:O278" si="87">IF(L254&lt;$O$251,$O$251,L254)</f>
        <v>37257</v>
      </c>
      <c r="P254" s="6">
        <f t="shared" ref="P254:P278" si="88">IF($P$251&lt;M254,$P$251,M254)</f>
        <v>37833</v>
      </c>
      <c r="Q254" s="7">
        <f t="shared" ref="Q254:Q278" si="89">IF($K$253=0,0,IF(L254=0,0,IF($O$251=0,0,IF(P254-O254&lt;0,0,P254-O254+1))))</f>
        <v>0</v>
      </c>
      <c r="R254" s="1">
        <f t="shared" ref="R254:R278" si="90">ROUND(IF(Q254=0,0,$K$253*N254*Q254/365),2)</f>
        <v>0</v>
      </c>
    </row>
    <row r="255" spans="1:18" x14ac:dyDescent="0.25">
      <c r="B255" s="45"/>
      <c r="C255" s="46">
        <f>Rentepercentages!$A$7</f>
        <v>37834</v>
      </c>
      <c r="D255" s="46">
        <f t="shared" si="81"/>
        <v>38017</v>
      </c>
      <c r="E255" s="47">
        <f>Rentepercentages!$B$7</f>
        <v>0.05</v>
      </c>
      <c r="F255" s="46">
        <f t="shared" si="82"/>
        <v>37834</v>
      </c>
      <c r="G255" s="6">
        <f t="shared" si="83"/>
        <v>38017</v>
      </c>
      <c r="H255" s="7">
        <f t="shared" si="84"/>
        <v>0</v>
      </c>
      <c r="I255" s="1">
        <f t="shared" si="85"/>
        <v>0</v>
      </c>
      <c r="K255" s="45"/>
      <c r="L255" s="46">
        <f>Rentepercentages!$A$7</f>
        <v>37834</v>
      </c>
      <c r="M255" s="46">
        <f t="shared" si="86"/>
        <v>38017</v>
      </c>
      <c r="N255" s="47">
        <f>Rentepercentages!$B$7</f>
        <v>0.05</v>
      </c>
      <c r="O255" s="46">
        <f t="shared" si="87"/>
        <v>37834</v>
      </c>
      <c r="P255" s="6">
        <f t="shared" si="88"/>
        <v>38017</v>
      </c>
      <c r="Q255" s="7">
        <f t="shared" si="89"/>
        <v>0</v>
      </c>
      <c r="R255" s="1">
        <f t="shared" si="90"/>
        <v>0</v>
      </c>
    </row>
    <row r="256" spans="1:18" x14ac:dyDescent="0.25">
      <c r="B256" s="45"/>
      <c r="C256" s="46">
        <f>Rentepercentages!$A$8</f>
        <v>38018</v>
      </c>
      <c r="D256" s="46">
        <f t="shared" si="81"/>
        <v>39082</v>
      </c>
      <c r="E256" s="47">
        <f>Rentepercentages!$B$8</f>
        <v>0.04</v>
      </c>
      <c r="F256" s="46">
        <f t="shared" si="82"/>
        <v>38018</v>
      </c>
      <c r="G256" s="6">
        <f t="shared" si="83"/>
        <v>39082</v>
      </c>
      <c r="H256" s="7">
        <f t="shared" si="84"/>
        <v>0</v>
      </c>
      <c r="I256" s="1">
        <f t="shared" si="85"/>
        <v>0</v>
      </c>
      <c r="K256" s="45"/>
      <c r="L256" s="46">
        <f>Rentepercentages!$A$8</f>
        <v>38018</v>
      </c>
      <c r="M256" s="46">
        <f t="shared" si="86"/>
        <v>39082</v>
      </c>
      <c r="N256" s="47">
        <f>Rentepercentages!$B$8</f>
        <v>0.04</v>
      </c>
      <c r="O256" s="46">
        <f t="shared" si="87"/>
        <v>38018</v>
      </c>
      <c r="P256" s="6">
        <f t="shared" si="88"/>
        <v>39082</v>
      </c>
      <c r="Q256" s="7">
        <f t="shared" si="89"/>
        <v>0</v>
      </c>
      <c r="R256" s="1">
        <f t="shared" si="90"/>
        <v>0</v>
      </c>
    </row>
    <row r="257" spans="3:18" x14ac:dyDescent="0.25">
      <c r="C257" s="46">
        <f>Rentepercentages!$A$9</f>
        <v>39083</v>
      </c>
      <c r="D257" s="46">
        <f t="shared" si="81"/>
        <v>39994</v>
      </c>
      <c r="E257" s="47">
        <f>Rentepercentages!$B$9</f>
        <v>0.06</v>
      </c>
      <c r="F257" s="46">
        <f t="shared" si="82"/>
        <v>39083</v>
      </c>
      <c r="G257" s="6">
        <f t="shared" si="83"/>
        <v>39994</v>
      </c>
      <c r="H257" s="7">
        <f t="shared" si="84"/>
        <v>0</v>
      </c>
      <c r="I257" s="1">
        <f t="shared" si="85"/>
        <v>0</v>
      </c>
      <c r="L257" s="46">
        <f>Rentepercentages!$A$9</f>
        <v>39083</v>
      </c>
      <c r="M257" s="46">
        <f t="shared" si="86"/>
        <v>39994</v>
      </c>
      <c r="N257" s="47">
        <f>Rentepercentages!$B$9</f>
        <v>0.06</v>
      </c>
      <c r="O257" s="46">
        <f t="shared" si="87"/>
        <v>39083</v>
      </c>
      <c r="P257" s="6">
        <f t="shared" si="88"/>
        <v>39994</v>
      </c>
      <c r="Q257" s="7">
        <f t="shared" si="89"/>
        <v>0</v>
      </c>
      <c r="R257" s="1">
        <f t="shared" si="90"/>
        <v>0</v>
      </c>
    </row>
    <row r="258" spans="3:18" x14ac:dyDescent="0.25">
      <c r="C258" s="46">
        <f>Rentepercentages!$A$10</f>
        <v>39995</v>
      </c>
      <c r="D258" s="46">
        <f t="shared" si="81"/>
        <v>40178</v>
      </c>
      <c r="E258" s="47">
        <f>Rentepercentages!$B$10</f>
        <v>0.04</v>
      </c>
      <c r="F258" s="46">
        <f t="shared" si="82"/>
        <v>39995</v>
      </c>
      <c r="G258" s="6">
        <f t="shared" si="83"/>
        <v>40178</v>
      </c>
      <c r="H258" s="7">
        <f t="shared" si="84"/>
        <v>0</v>
      </c>
      <c r="I258" s="1">
        <f t="shared" si="85"/>
        <v>0</v>
      </c>
      <c r="L258" s="46">
        <f>Rentepercentages!$A$10</f>
        <v>39995</v>
      </c>
      <c r="M258" s="46">
        <f t="shared" si="86"/>
        <v>40178</v>
      </c>
      <c r="N258" s="47">
        <f>Rentepercentages!$B$10</f>
        <v>0.04</v>
      </c>
      <c r="O258" s="46">
        <f t="shared" si="87"/>
        <v>39995</v>
      </c>
      <c r="P258" s="6">
        <f t="shared" si="88"/>
        <v>40178</v>
      </c>
      <c r="Q258" s="7">
        <f t="shared" si="89"/>
        <v>0</v>
      </c>
      <c r="R258" s="1">
        <f t="shared" si="90"/>
        <v>0</v>
      </c>
    </row>
    <row r="259" spans="3:18" x14ac:dyDescent="0.25">
      <c r="C259" s="46">
        <f>Rentepercentages!$A$11</f>
        <v>40179</v>
      </c>
      <c r="D259" s="46">
        <f t="shared" si="81"/>
        <v>40724</v>
      </c>
      <c r="E259" s="47">
        <f>Rentepercentages!$B$11</f>
        <v>0.03</v>
      </c>
      <c r="F259" s="46">
        <f t="shared" si="82"/>
        <v>40179</v>
      </c>
      <c r="G259" s="6">
        <f t="shared" si="83"/>
        <v>40724</v>
      </c>
      <c r="H259" s="7">
        <f t="shared" si="84"/>
        <v>0</v>
      </c>
      <c r="I259" s="1">
        <f t="shared" si="85"/>
        <v>0</v>
      </c>
      <c r="L259" s="46">
        <f>Rentepercentages!$A$11</f>
        <v>40179</v>
      </c>
      <c r="M259" s="46">
        <f t="shared" si="86"/>
        <v>40724</v>
      </c>
      <c r="N259" s="47">
        <f>Rentepercentages!$B$11</f>
        <v>0.03</v>
      </c>
      <c r="O259" s="46">
        <f t="shared" si="87"/>
        <v>40179</v>
      </c>
      <c r="P259" s="6">
        <f t="shared" si="88"/>
        <v>40724</v>
      </c>
      <c r="Q259" s="7">
        <f t="shared" si="89"/>
        <v>0</v>
      </c>
      <c r="R259" s="1">
        <f t="shared" si="90"/>
        <v>0</v>
      </c>
    </row>
    <row r="260" spans="3:18" x14ac:dyDescent="0.25">
      <c r="C260" s="46">
        <f>Rentepercentages!$A$12</f>
        <v>40725</v>
      </c>
      <c r="D260" s="46">
        <f t="shared" si="81"/>
        <v>41090</v>
      </c>
      <c r="E260" s="47">
        <f>Rentepercentages!$B$12</f>
        <v>0.04</v>
      </c>
      <c r="F260" s="46">
        <f t="shared" si="82"/>
        <v>40725</v>
      </c>
      <c r="G260" s="6">
        <f t="shared" si="83"/>
        <v>41090</v>
      </c>
      <c r="H260" s="7">
        <f t="shared" si="84"/>
        <v>0</v>
      </c>
      <c r="I260" s="1">
        <f t="shared" si="85"/>
        <v>0</v>
      </c>
      <c r="L260" s="46">
        <f>Rentepercentages!$A$12</f>
        <v>40725</v>
      </c>
      <c r="M260" s="46">
        <f t="shared" si="86"/>
        <v>41090</v>
      </c>
      <c r="N260" s="47">
        <f>Rentepercentages!$B$12</f>
        <v>0.04</v>
      </c>
      <c r="O260" s="46">
        <f t="shared" si="87"/>
        <v>40725</v>
      </c>
      <c r="P260" s="6">
        <f t="shared" si="88"/>
        <v>41090</v>
      </c>
      <c r="Q260" s="7">
        <f t="shared" si="89"/>
        <v>0</v>
      </c>
      <c r="R260" s="1">
        <f t="shared" si="90"/>
        <v>0</v>
      </c>
    </row>
    <row r="261" spans="3:18" x14ac:dyDescent="0.25">
      <c r="C261" s="46">
        <f>Rentepercentages!$A$13</f>
        <v>41091</v>
      </c>
      <c r="D261" s="46">
        <f t="shared" si="81"/>
        <v>41639</v>
      </c>
      <c r="E261" s="47">
        <f>Rentepercentages!$B$13</f>
        <v>0.03</v>
      </c>
      <c r="F261" s="46">
        <f t="shared" si="82"/>
        <v>41091</v>
      </c>
      <c r="G261" s="6">
        <f t="shared" si="83"/>
        <v>41639</v>
      </c>
      <c r="H261" s="7">
        <f t="shared" si="84"/>
        <v>0</v>
      </c>
      <c r="I261" s="1">
        <f t="shared" si="85"/>
        <v>0</v>
      </c>
      <c r="L261" s="46">
        <f>Rentepercentages!$A$13</f>
        <v>41091</v>
      </c>
      <c r="M261" s="46">
        <f t="shared" si="86"/>
        <v>41639</v>
      </c>
      <c r="N261" s="47">
        <f>Rentepercentages!$B$13</f>
        <v>0.03</v>
      </c>
      <c r="O261" s="46">
        <f t="shared" si="87"/>
        <v>41091</v>
      </c>
      <c r="P261" s="6">
        <f t="shared" si="88"/>
        <v>41639</v>
      </c>
      <c r="Q261" s="7">
        <f t="shared" si="89"/>
        <v>0</v>
      </c>
      <c r="R261" s="1">
        <f t="shared" si="90"/>
        <v>0</v>
      </c>
    </row>
    <row r="262" spans="3:18" x14ac:dyDescent="0.25">
      <c r="C262" s="46">
        <f>Rentepercentages!$A$14</f>
        <v>41640</v>
      </c>
      <c r="D262" s="46">
        <f t="shared" si="81"/>
        <v>42004</v>
      </c>
      <c r="E262" s="47">
        <f>Rentepercentages!$B$14</f>
        <v>0.03</v>
      </c>
      <c r="F262" s="46">
        <f t="shared" si="82"/>
        <v>41640</v>
      </c>
      <c r="G262" s="6">
        <f t="shared" si="83"/>
        <v>42004</v>
      </c>
      <c r="H262" s="7">
        <f t="shared" si="84"/>
        <v>0</v>
      </c>
      <c r="I262" s="1">
        <f t="shared" si="85"/>
        <v>0</v>
      </c>
      <c r="L262" s="46">
        <f>Rentepercentages!$A$14</f>
        <v>41640</v>
      </c>
      <c r="M262" s="46">
        <f t="shared" si="86"/>
        <v>42004</v>
      </c>
      <c r="N262" s="47">
        <f>Rentepercentages!$B$14</f>
        <v>0.03</v>
      </c>
      <c r="O262" s="46">
        <f t="shared" si="87"/>
        <v>41640</v>
      </c>
      <c r="P262" s="6">
        <f t="shared" si="88"/>
        <v>42004</v>
      </c>
      <c r="Q262" s="7">
        <f t="shared" si="89"/>
        <v>0</v>
      </c>
      <c r="R262" s="1">
        <f t="shared" si="90"/>
        <v>0</v>
      </c>
    </row>
    <row r="263" spans="3:18" x14ac:dyDescent="0.25">
      <c r="C263" s="46">
        <f>Rentepercentages!$A$15</f>
        <v>42005</v>
      </c>
      <c r="D263" s="46">
        <f ca="1">IF(C264=0,Rentepercentages!$A$31,C264-1)</f>
        <v>44221</v>
      </c>
      <c r="E263" s="47">
        <f>Rentepercentages!$B$15</f>
        <v>0.02</v>
      </c>
      <c r="F263" s="46">
        <f t="shared" si="82"/>
        <v>42005</v>
      </c>
      <c r="G263" s="6">
        <f t="shared" ca="1" si="83"/>
        <v>44221</v>
      </c>
      <c r="H263" s="7">
        <f t="shared" si="84"/>
        <v>0</v>
      </c>
      <c r="I263" s="1">
        <f t="shared" si="85"/>
        <v>0</v>
      </c>
      <c r="L263" s="46">
        <f>Rentepercentages!$A$15</f>
        <v>42005</v>
      </c>
      <c r="M263" s="46">
        <f ca="1">IF(L264=0,Rentepercentages!$A$31,L264-1)</f>
        <v>44221</v>
      </c>
      <c r="N263" s="47">
        <f>Rentepercentages!$B$15</f>
        <v>0.02</v>
      </c>
      <c r="O263" s="46">
        <f t="shared" si="87"/>
        <v>42005</v>
      </c>
      <c r="P263" s="6">
        <f t="shared" ca="1" si="88"/>
        <v>44221</v>
      </c>
      <c r="Q263" s="7">
        <f t="shared" si="89"/>
        <v>0</v>
      </c>
      <c r="R263" s="1">
        <f t="shared" si="90"/>
        <v>0</v>
      </c>
    </row>
    <row r="264" spans="3:18" x14ac:dyDescent="0.25">
      <c r="C264" s="46">
        <f>Rentepercentages!$A$16</f>
        <v>0</v>
      </c>
      <c r="D264" s="46">
        <f ca="1">IF(C265=0,Rentepercentages!$A$31,C265-1)</f>
        <v>44221</v>
      </c>
      <c r="E264" s="47">
        <f>Rentepercentages!$B$16</f>
        <v>0</v>
      </c>
      <c r="F264" s="46">
        <f t="shared" si="82"/>
        <v>0</v>
      </c>
      <c r="G264" s="6">
        <f t="shared" ca="1" si="83"/>
        <v>44221</v>
      </c>
      <c r="H264" s="7">
        <f t="shared" si="84"/>
        <v>0</v>
      </c>
      <c r="I264" s="1">
        <f t="shared" si="85"/>
        <v>0</v>
      </c>
      <c r="L264" s="46">
        <f>Rentepercentages!$A$16</f>
        <v>0</v>
      </c>
      <c r="M264" s="46">
        <f ca="1">IF(L265=0,Rentepercentages!$A$31,L265-1)</f>
        <v>44221</v>
      </c>
      <c r="N264" s="47">
        <f>Rentepercentages!$B$16</f>
        <v>0</v>
      </c>
      <c r="O264" s="46">
        <f t="shared" si="87"/>
        <v>0</v>
      </c>
      <c r="P264" s="6">
        <f t="shared" ca="1" si="88"/>
        <v>44221</v>
      </c>
      <c r="Q264" s="7">
        <f t="shared" si="89"/>
        <v>0</v>
      </c>
      <c r="R264" s="1">
        <f t="shared" si="90"/>
        <v>0</v>
      </c>
    </row>
    <row r="265" spans="3:18" x14ac:dyDescent="0.25">
      <c r="C265" s="46">
        <f>Rentepercentages!$A$17</f>
        <v>0</v>
      </c>
      <c r="D265" s="46">
        <f ca="1">IF(C266=0,Rentepercentages!$A$31,C266-1)</f>
        <v>44221</v>
      </c>
      <c r="E265" s="47">
        <f>Rentepercentages!$B$17</f>
        <v>0</v>
      </c>
      <c r="F265" s="46">
        <f t="shared" si="82"/>
        <v>0</v>
      </c>
      <c r="G265" s="6">
        <f t="shared" ca="1" si="83"/>
        <v>44221</v>
      </c>
      <c r="H265" s="7">
        <f t="shared" si="84"/>
        <v>0</v>
      </c>
      <c r="I265" s="1">
        <f t="shared" si="85"/>
        <v>0</v>
      </c>
      <c r="L265" s="46">
        <f>Rentepercentages!$A$17</f>
        <v>0</v>
      </c>
      <c r="M265" s="46">
        <f ca="1">IF(L266=0,Rentepercentages!$A$31,L266-1)</f>
        <v>44221</v>
      </c>
      <c r="N265" s="47">
        <f>Rentepercentages!$B$17</f>
        <v>0</v>
      </c>
      <c r="O265" s="46">
        <f t="shared" si="87"/>
        <v>0</v>
      </c>
      <c r="P265" s="6">
        <f t="shared" ca="1" si="88"/>
        <v>44221</v>
      </c>
      <c r="Q265" s="7">
        <f t="shared" si="89"/>
        <v>0</v>
      </c>
      <c r="R265" s="1">
        <f t="shared" si="90"/>
        <v>0</v>
      </c>
    </row>
    <row r="266" spans="3:18" x14ac:dyDescent="0.25">
      <c r="C266" s="46">
        <f>Rentepercentages!$A$18</f>
        <v>0</v>
      </c>
      <c r="D266" s="46">
        <f ca="1">IF(C267=0,Rentepercentages!$A$31,C267-1)</f>
        <v>44221</v>
      </c>
      <c r="E266" s="47">
        <f>Rentepercentages!$B$18</f>
        <v>0</v>
      </c>
      <c r="F266" s="46">
        <f t="shared" si="82"/>
        <v>0</v>
      </c>
      <c r="G266" s="6">
        <f t="shared" ca="1" si="83"/>
        <v>44221</v>
      </c>
      <c r="H266" s="7">
        <f t="shared" si="84"/>
        <v>0</v>
      </c>
      <c r="I266" s="1">
        <f t="shared" si="85"/>
        <v>0</v>
      </c>
      <c r="L266" s="46">
        <f>Rentepercentages!$A$18</f>
        <v>0</v>
      </c>
      <c r="M266" s="46">
        <f ca="1">IF(L267=0,Rentepercentages!$A$31,L267-1)</f>
        <v>44221</v>
      </c>
      <c r="N266" s="47">
        <f>Rentepercentages!$B$18</f>
        <v>0</v>
      </c>
      <c r="O266" s="46">
        <f t="shared" si="87"/>
        <v>0</v>
      </c>
      <c r="P266" s="6">
        <f t="shared" ca="1" si="88"/>
        <v>44221</v>
      </c>
      <c r="Q266" s="7">
        <f t="shared" si="89"/>
        <v>0</v>
      </c>
      <c r="R266" s="1">
        <f t="shared" si="90"/>
        <v>0</v>
      </c>
    </row>
    <row r="267" spans="3:18" x14ac:dyDescent="0.25">
      <c r="C267" s="46">
        <f>Rentepercentages!$A$19</f>
        <v>0</v>
      </c>
      <c r="D267" s="46">
        <f ca="1">IF(C268=0,Rentepercentages!$A$31,C268-1)</f>
        <v>44221</v>
      </c>
      <c r="E267" s="47">
        <f>Rentepercentages!$B$19</f>
        <v>0</v>
      </c>
      <c r="F267" s="46">
        <f t="shared" si="82"/>
        <v>0</v>
      </c>
      <c r="G267" s="6">
        <f t="shared" ca="1" si="83"/>
        <v>44221</v>
      </c>
      <c r="H267" s="7">
        <f t="shared" si="84"/>
        <v>0</v>
      </c>
      <c r="I267" s="1">
        <f t="shared" si="85"/>
        <v>0</v>
      </c>
      <c r="L267" s="46">
        <f>Rentepercentages!$A$19</f>
        <v>0</v>
      </c>
      <c r="M267" s="46">
        <f ca="1">IF(L268=0,Rentepercentages!$A$31,L268-1)</f>
        <v>44221</v>
      </c>
      <c r="N267" s="47">
        <f>Rentepercentages!$B$19</f>
        <v>0</v>
      </c>
      <c r="O267" s="46">
        <f t="shared" si="87"/>
        <v>0</v>
      </c>
      <c r="P267" s="6">
        <f t="shared" ca="1" si="88"/>
        <v>44221</v>
      </c>
      <c r="Q267" s="7">
        <f t="shared" si="89"/>
        <v>0</v>
      </c>
      <c r="R267" s="1">
        <f t="shared" si="90"/>
        <v>0</v>
      </c>
    </row>
    <row r="268" spans="3:18" x14ac:dyDescent="0.25">
      <c r="C268" s="46">
        <f>Rentepercentages!$A$20</f>
        <v>0</v>
      </c>
      <c r="D268" s="46">
        <f ca="1">IF(C269=0,Rentepercentages!$A$31,C269-1)</f>
        <v>44221</v>
      </c>
      <c r="E268" s="47">
        <f>Rentepercentages!$B$20</f>
        <v>0</v>
      </c>
      <c r="F268" s="46">
        <f t="shared" si="82"/>
        <v>0</v>
      </c>
      <c r="G268" s="6">
        <f t="shared" ca="1" si="83"/>
        <v>44221</v>
      </c>
      <c r="H268" s="7">
        <f t="shared" si="84"/>
        <v>0</v>
      </c>
      <c r="I268" s="1">
        <f t="shared" si="85"/>
        <v>0</v>
      </c>
      <c r="L268" s="46">
        <f>Rentepercentages!$A$20</f>
        <v>0</v>
      </c>
      <c r="M268" s="46">
        <f ca="1">IF(L269=0,Rentepercentages!$A$31,L269-1)</f>
        <v>44221</v>
      </c>
      <c r="N268" s="47">
        <f>Rentepercentages!$B$20</f>
        <v>0</v>
      </c>
      <c r="O268" s="46">
        <f t="shared" si="87"/>
        <v>0</v>
      </c>
      <c r="P268" s="6">
        <f t="shared" ca="1" si="88"/>
        <v>44221</v>
      </c>
      <c r="Q268" s="7">
        <f t="shared" si="89"/>
        <v>0</v>
      </c>
      <c r="R268" s="1">
        <f t="shared" si="90"/>
        <v>0</v>
      </c>
    </row>
    <row r="269" spans="3:18" x14ac:dyDescent="0.25">
      <c r="C269" s="46">
        <f>Rentepercentages!$A$21</f>
        <v>0</v>
      </c>
      <c r="D269" s="46">
        <f ca="1">IF(C270=0,Rentepercentages!$A$31,C270-1)</f>
        <v>44221</v>
      </c>
      <c r="E269" s="47">
        <f>Rentepercentages!$B$21</f>
        <v>0</v>
      </c>
      <c r="F269" s="46">
        <f t="shared" si="82"/>
        <v>0</v>
      </c>
      <c r="G269" s="6">
        <f t="shared" ca="1" si="83"/>
        <v>44221</v>
      </c>
      <c r="H269" s="7">
        <f t="shared" si="84"/>
        <v>0</v>
      </c>
      <c r="I269" s="1">
        <f t="shared" si="85"/>
        <v>0</v>
      </c>
      <c r="L269" s="46">
        <f>Rentepercentages!$A$21</f>
        <v>0</v>
      </c>
      <c r="M269" s="46">
        <f ca="1">IF(L270=0,Rentepercentages!$A$31,L270-1)</f>
        <v>44221</v>
      </c>
      <c r="N269" s="47">
        <f>Rentepercentages!$B$21</f>
        <v>0</v>
      </c>
      <c r="O269" s="46">
        <f t="shared" si="87"/>
        <v>0</v>
      </c>
      <c r="P269" s="6">
        <f t="shared" ca="1" si="88"/>
        <v>44221</v>
      </c>
      <c r="Q269" s="7">
        <f t="shared" si="89"/>
        <v>0</v>
      </c>
      <c r="R269" s="1">
        <f t="shared" si="90"/>
        <v>0</v>
      </c>
    </row>
    <row r="270" spans="3:18" x14ac:dyDescent="0.25">
      <c r="C270" s="46">
        <f>Rentepercentages!$A$22</f>
        <v>0</v>
      </c>
      <c r="D270" s="46">
        <f ca="1">IF(C271=0,Rentepercentages!$A$31,C271-1)</f>
        <v>44221</v>
      </c>
      <c r="E270" s="47">
        <f>Rentepercentages!$B$22</f>
        <v>0</v>
      </c>
      <c r="F270" s="46">
        <f t="shared" si="82"/>
        <v>0</v>
      </c>
      <c r="G270" s="6">
        <f t="shared" ca="1" si="83"/>
        <v>44221</v>
      </c>
      <c r="H270" s="7">
        <f t="shared" si="84"/>
        <v>0</v>
      </c>
      <c r="I270" s="1">
        <f t="shared" si="85"/>
        <v>0</v>
      </c>
      <c r="L270" s="46">
        <f>Rentepercentages!$A$22</f>
        <v>0</v>
      </c>
      <c r="M270" s="46">
        <f ca="1">IF(L271=0,Rentepercentages!$A$31,L271-1)</f>
        <v>44221</v>
      </c>
      <c r="N270" s="47">
        <f>Rentepercentages!$B$22</f>
        <v>0</v>
      </c>
      <c r="O270" s="46">
        <f t="shared" si="87"/>
        <v>0</v>
      </c>
      <c r="P270" s="6">
        <f t="shared" ca="1" si="88"/>
        <v>44221</v>
      </c>
      <c r="Q270" s="7">
        <f t="shared" si="89"/>
        <v>0</v>
      </c>
      <c r="R270" s="1">
        <f t="shared" si="90"/>
        <v>0</v>
      </c>
    </row>
    <row r="271" spans="3:18" x14ac:dyDescent="0.25">
      <c r="C271" s="46">
        <f>Rentepercentages!$A$23</f>
        <v>0</v>
      </c>
      <c r="D271" s="46">
        <f ca="1">IF(C272=0,Rentepercentages!$A$31,C272-1)</f>
        <v>44221</v>
      </c>
      <c r="E271" s="47">
        <f>Rentepercentages!$B$23</f>
        <v>0</v>
      </c>
      <c r="F271" s="46">
        <f t="shared" si="82"/>
        <v>0</v>
      </c>
      <c r="G271" s="6">
        <f t="shared" ca="1" si="83"/>
        <v>44221</v>
      </c>
      <c r="H271" s="7">
        <f t="shared" si="84"/>
        <v>0</v>
      </c>
      <c r="I271" s="1">
        <f t="shared" si="85"/>
        <v>0</v>
      </c>
      <c r="L271" s="46">
        <f>Rentepercentages!$A$23</f>
        <v>0</v>
      </c>
      <c r="M271" s="46">
        <f ca="1">IF(L272=0,Rentepercentages!$A$31,L272-1)</f>
        <v>44221</v>
      </c>
      <c r="N271" s="47">
        <f>Rentepercentages!$B$23</f>
        <v>0</v>
      </c>
      <c r="O271" s="46">
        <f t="shared" si="87"/>
        <v>0</v>
      </c>
      <c r="P271" s="6">
        <f t="shared" ca="1" si="88"/>
        <v>44221</v>
      </c>
      <c r="Q271" s="7">
        <f t="shared" si="89"/>
        <v>0</v>
      </c>
      <c r="R271" s="1">
        <f t="shared" si="90"/>
        <v>0</v>
      </c>
    </row>
    <row r="272" spans="3:18" x14ac:dyDescent="0.25">
      <c r="C272" s="46">
        <f>Rentepercentages!$A$24</f>
        <v>0</v>
      </c>
      <c r="D272" s="46">
        <f ca="1">IF(C273=0,Rentepercentages!$A$31,C273-1)</f>
        <v>44221</v>
      </c>
      <c r="E272" s="47">
        <f>Rentepercentages!$B$24</f>
        <v>0</v>
      </c>
      <c r="F272" s="46">
        <f t="shared" si="82"/>
        <v>0</v>
      </c>
      <c r="G272" s="6">
        <f t="shared" ca="1" si="83"/>
        <v>44221</v>
      </c>
      <c r="H272" s="7">
        <f t="shared" si="84"/>
        <v>0</v>
      </c>
      <c r="I272" s="1">
        <f t="shared" si="85"/>
        <v>0</v>
      </c>
      <c r="L272" s="46">
        <f>Rentepercentages!$A$24</f>
        <v>0</v>
      </c>
      <c r="M272" s="46">
        <f ca="1">IF(L273=0,Rentepercentages!$A$31,L273-1)</f>
        <v>44221</v>
      </c>
      <c r="N272" s="47">
        <f>Rentepercentages!$B$24</f>
        <v>0</v>
      </c>
      <c r="O272" s="46">
        <f t="shared" si="87"/>
        <v>0</v>
      </c>
      <c r="P272" s="6">
        <f t="shared" ca="1" si="88"/>
        <v>44221</v>
      </c>
      <c r="Q272" s="7">
        <f t="shared" si="89"/>
        <v>0</v>
      </c>
      <c r="R272" s="1">
        <f t="shared" si="90"/>
        <v>0</v>
      </c>
    </row>
    <row r="273" spans="1:18" x14ac:dyDescent="0.25">
      <c r="C273" s="46">
        <f>Rentepercentages!$A$25</f>
        <v>0</v>
      </c>
      <c r="D273" s="46">
        <f ca="1">IF(C274=0,Rentepercentages!$A$31,C274-1)</f>
        <v>44221</v>
      </c>
      <c r="E273" s="47">
        <f>Rentepercentages!$B$25</f>
        <v>0</v>
      </c>
      <c r="F273" s="46">
        <f t="shared" si="82"/>
        <v>0</v>
      </c>
      <c r="G273" s="6">
        <f t="shared" ca="1" si="83"/>
        <v>44221</v>
      </c>
      <c r="H273" s="7">
        <f t="shared" si="84"/>
        <v>0</v>
      </c>
      <c r="I273" s="1">
        <f t="shared" si="85"/>
        <v>0</v>
      </c>
      <c r="L273" s="46">
        <f>Rentepercentages!$A$25</f>
        <v>0</v>
      </c>
      <c r="M273" s="46">
        <f ca="1">IF(L274=0,Rentepercentages!$A$31,L274-1)</f>
        <v>44221</v>
      </c>
      <c r="N273" s="47">
        <f>Rentepercentages!$B$25</f>
        <v>0</v>
      </c>
      <c r="O273" s="46">
        <f t="shared" si="87"/>
        <v>0</v>
      </c>
      <c r="P273" s="6">
        <f t="shared" ca="1" si="88"/>
        <v>44221</v>
      </c>
      <c r="Q273" s="7">
        <f t="shared" si="89"/>
        <v>0</v>
      </c>
      <c r="R273" s="1">
        <f t="shared" si="90"/>
        <v>0</v>
      </c>
    </row>
    <row r="274" spans="1:18" x14ac:dyDescent="0.25">
      <c r="C274" s="46">
        <f>Rentepercentages!$A$26</f>
        <v>0</v>
      </c>
      <c r="D274" s="46">
        <f ca="1">IF(C275=0,Rentepercentages!$A$31,C275-1)</f>
        <v>44221</v>
      </c>
      <c r="E274" s="47">
        <f>Rentepercentages!$B$26</f>
        <v>0</v>
      </c>
      <c r="F274" s="46">
        <f t="shared" si="82"/>
        <v>0</v>
      </c>
      <c r="G274" s="6">
        <f t="shared" ca="1" si="83"/>
        <v>44221</v>
      </c>
      <c r="H274" s="7">
        <f t="shared" si="84"/>
        <v>0</v>
      </c>
      <c r="I274" s="1">
        <f t="shared" si="85"/>
        <v>0</v>
      </c>
      <c r="L274" s="46">
        <f>Rentepercentages!$A$26</f>
        <v>0</v>
      </c>
      <c r="M274" s="46">
        <f ca="1">IF(L275=0,Rentepercentages!$A$31,L275-1)</f>
        <v>44221</v>
      </c>
      <c r="N274" s="47">
        <f>Rentepercentages!$B$26</f>
        <v>0</v>
      </c>
      <c r="O274" s="46">
        <f t="shared" si="87"/>
        <v>0</v>
      </c>
      <c r="P274" s="6">
        <f t="shared" ca="1" si="88"/>
        <v>44221</v>
      </c>
      <c r="Q274" s="7">
        <f t="shared" si="89"/>
        <v>0</v>
      </c>
      <c r="R274" s="1">
        <f t="shared" si="90"/>
        <v>0</v>
      </c>
    </row>
    <row r="275" spans="1:18" x14ac:dyDescent="0.25">
      <c r="C275" s="46">
        <f>Rentepercentages!$A$27</f>
        <v>0</v>
      </c>
      <c r="D275" s="46">
        <f ca="1">IF(C276=0,Rentepercentages!$A$31,C276-1)</f>
        <v>44221</v>
      </c>
      <c r="E275" s="47">
        <f>Rentepercentages!$B$27</f>
        <v>0</v>
      </c>
      <c r="F275" s="46">
        <f t="shared" si="82"/>
        <v>0</v>
      </c>
      <c r="G275" s="6">
        <f t="shared" ca="1" si="83"/>
        <v>44221</v>
      </c>
      <c r="H275" s="7">
        <f t="shared" si="84"/>
        <v>0</v>
      </c>
      <c r="I275" s="1">
        <f t="shared" si="85"/>
        <v>0</v>
      </c>
      <c r="L275" s="46">
        <f>Rentepercentages!$A$27</f>
        <v>0</v>
      </c>
      <c r="M275" s="46">
        <f ca="1">IF(L276=0,Rentepercentages!$A$31,L276-1)</f>
        <v>44221</v>
      </c>
      <c r="N275" s="47">
        <f>Rentepercentages!$B$27</f>
        <v>0</v>
      </c>
      <c r="O275" s="46">
        <f t="shared" si="87"/>
        <v>0</v>
      </c>
      <c r="P275" s="6">
        <f t="shared" ca="1" si="88"/>
        <v>44221</v>
      </c>
      <c r="Q275" s="7">
        <f t="shared" si="89"/>
        <v>0</v>
      </c>
      <c r="R275" s="1">
        <f t="shared" si="90"/>
        <v>0</v>
      </c>
    </row>
    <row r="276" spans="1:18" x14ac:dyDescent="0.25">
      <c r="C276" s="46">
        <f>Rentepercentages!$A$28</f>
        <v>0</v>
      </c>
      <c r="D276" s="46">
        <f ca="1">IF(C277=0,Rentepercentages!$A$31,C277-1)</f>
        <v>44221</v>
      </c>
      <c r="E276" s="47">
        <f>Rentepercentages!$B$28</f>
        <v>0</v>
      </c>
      <c r="F276" s="46">
        <f t="shared" si="82"/>
        <v>0</v>
      </c>
      <c r="G276" s="6">
        <f t="shared" ca="1" si="83"/>
        <v>44221</v>
      </c>
      <c r="H276" s="7">
        <f t="shared" si="84"/>
        <v>0</v>
      </c>
      <c r="I276" s="1">
        <f t="shared" si="85"/>
        <v>0</v>
      </c>
      <c r="L276" s="46">
        <f>Rentepercentages!$A$28</f>
        <v>0</v>
      </c>
      <c r="M276" s="46">
        <f ca="1">IF(L277=0,Rentepercentages!$A$31,L277-1)</f>
        <v>44221</v>
      </c>
      <c r="N276" s="47">
        <f>Rentepercentages!$B$28</f>
        <v>0</v>
      </c>
      <c r="O276" s="46">
        <f t="shared" si="87"/>
        <v>0</v>
      </c>
      <c r="P276" s="6">
        <f t="shared" ca="1" si="88"/>
        <v>44221</v>
      </c>
      <c r="Q276" s="7">
        <f t="shared" si="89"/>
        <v>0</v>
      </c>
      <c r="R276" s="1">
        <f t="shared" si="90"/>
        <v>0</v>
      </c>
    </row>
    <row r="277" spans="1:18" x14ac:dyDescent="0.25">
      <c r="C277" s="46">
        <f>Rentepercentages!$A$29</f>
        <v>0</v>
      </c>
      <c r="D277" s="46">
        <f ca="1">IF(C278=0,Rentepercentages!$A$31,C278-1)</f>
        <v>44221</v>
      </c>
      <c r="E277" s="47">
        <f>Rentepercentages!$B$29</f>
        <v>0</v>
      </c>
      <c r="F277" s="46">
        <f t="shared" si="82"/>
        <v>0</v>
      </c>
      <c r="G277" s="6">
        <f t="shared" ca="1" si="83"/>
        <v>44221</v>
      </c>
      <c r="H277" s="7">
        <f t="shared" si="84"/>
        <v>0</v>
      </c>
      <c r="I277" s="1">
        <f t="shared" si="85"/>
        <v>0</v>
      </c>
      <c r="L277" s="46">
        <f>Rentepercentages!$A$29</f>
        <v>0</v>
      </c>
      <c r="M277" s="46">
        <f ca="1">IF(L278=0,Rentepercentages!$A$31,L278-1)</f>
        <v>44221</v>
      </c>
      <c r="N277" s="47">
        <f>Rentepercentages!$B$29</f>
        <v>0</v>
      </c>
      <c r="O277" s="46">
        <f t="shared" si="87"/>
        <v>0</v>
      </c>
      <c r="P277" s="6">
        <f t="shared" ca="1" si="88"/>
        <v>44221</v>
      </c>
      <c r="Q277" s="7">
        <f t="shared" si="89"/>
        <v>0</v>
      </c>
      <c r="R277" s="1">
        <f t="shared" si="90"/>
        <v>0</v>
      </c>
    </row>
    <row r="278" spans="1:18" x14ac:dyDescent="0.25">
      <c r="C278" s="46">
        <f>Rentepercentages!$A$30</f>
        <v>0</v>
      </c>
      <c r="D278" s="46">
        <f ca="1">IF(C279=0,Rentepercentages!$A$31,C279-1)</f>
        <v>44221</v>
      </c>
      <c r="E278" s="47">
        <f>Rentepercentages!$B$30</f>
        <v>0</v>
      </c>
      <c r="F278" s="46">
        <f t="shared" si="82"/>
        <v>0</v>
      </c>
      <c r="G278" s="6">
        <f t="shared" ca="1" si="83"/>
        <v>44221</v>
      </c>
      <c r="H278" s="7">
        <f t="shared" si="84"/>
        <v>0</v>
      </c>
      <c r="I278" s="1">
        <f t="shared" si="85"/>
        <v>0</v>
      </c>
      <c r="L278" s="46">
        <f>Rentepercentages!$A$30</f>
        <v>0</v>
      </c>
      <c r="M278" s="46">
        <f ca="1">IF(L279=0,Rentepercentages!$A$31,L279-1)</f>
        <v>44221</v>
      </c>
      <c r="N278" s="47">
        <f>Rentepercentages!$B$30</f>
        <v>0</v>
      </c>
      <c r="O278" s="46">
        <f t="shared" si="87"/>
        <v>0</v>
      </c>
      <c r="P278" s="6">
        <f t="shared" ca="1" si="88"/>
        <v>44221</v>
      </c>
      <c r="Q278" s="7">
        <f t="shared" si="89"/>
        <v>0</v>
      </c>
      <c r="R278" s="1">
        <f t="shared" si="90"/>
        <v>0</v>
      </c>
    </row>
    <row r="279" spans="1:18" x14ac:dyDescent="0.25">
      <c r="C279" s="46"/>
      <c r="D279" s="46"/>
      <c r="E279" s="46"/>
      <c r="H279" s="7">
        <f>SUM(H253:H278)</f>
        <v>0</v>
      </c>
      <c r="I279" s="13">
        <f>SUM(I253:I278)</f>
        <v>0</v>
      </c>
      <c r="L279" s="46"/>
      <c r="M279" s="46"/>
      <c r="N279" s="46"/>
      <c r="Q279" s="7">
        <f>SUM(Q253:Q278)</f>
        <v>0</v>
      </c>
      <c r="R279" s="13">
        <f>SUM(R253:R278)</f>
        <v>0</v>
      </c>
    </row>
    <row r="281" spans="1:18" x14ac:dyDescent="0.25">
      <c r="F281" s="40" t="s">
        <v>19</v>
      </c>
      <c r="G281" s="41" t="s">
        <v>20</v>
      </c>
      <c r="H281" s="42"/>
      <c r="I281" s="43"/>
      <c r="O281" s="40" t="s">
        <v>19</v>
      </c>
      <c r="P281" s="41" t="s">
        <v>20</v>
      </c>
      <c r="Q281" s="42"/>
      <c r="R281" s="43"/>
    </row>
    <row r="282" spans="1:18" x14ac:dyDescent="0.25">
      <c r="F282" s="6">
        <f>'Overzicht vordering'!C27</f>
        <v>0</v>
      </c>
      <c r="G282" s="6" t="str">
        <f>'Overzicht vordering'!D27</f>
        <v xml:space="preserve"> </v>
      </c>
      <c r="O282" s="6">
        <f>'Overzicht vordering'!C37</f>
        <v>0</v>
      </c>
      <c r="P282" s="6" t="str">
        <f>'Overzicht vordering'!D37</f>
        <v xml:space="preserve"> </v>
      </c>
    </row>
    <row r="283" spans="1:18" x14ac:dyDescent="0.25">
      <c r="A283" s="8" t="s">
        <v>22</v>
      </c>
      <c r="B283" s="44"/>
      <c r="C283" s="40" t="s">
        <v>24</v>
      </c>
      <c r="D283" s="40" t="s">
        <v>25</v>
      </c>
      <c r="E283" s="40" t="s">
        <v>23</v>
      </c>
      <c r="F283" s="8" t="s">
        <v>26</v>
      </c>
      <c r="G283" s="9" t="s">
        <v>27</v>
      </c>
      <c r="H283" s="10" t="s">
        <v>18</v>
      </c>
      <c r="I283" s="11" t="s">
        <v>9</v>
      </c>
      <c r="J283" s="8" t="s">
        <v>22</v>
      </c>
      <c r="K283" s="44"/>
      <c r="L283" s="40" t="s">
        <v>24</v>
      </c>
      <c r="M283" s="40" t="s">
        <v>25</v>
      </c>
      <c r="N283" s="40" t="s">
        <v>23</v>
      </c>
      <c r="O283" s="8" t="s">
        <v>26</v>
      </c>
      <c r="P283" s="9" t="s">
        <v>27</v>
      </c>
      <c r="Q283" s="10" t="s">
        <v>18</v>
      </c>
      <c r="R283" s="11" t="s">
        <v>9</v>
      </c>
    </row>
    <row r="284" spans="1:18" x14ac:dyDescent="0.25">
      <c r="A284" s="2">
        <f>A253+1</f>
        <v>10</v>
      </c>
      <c r="B284" s="48">
        <f>'Overzicht vordering'!F27</f>
        <v>0</v>
      </c>
      <c r="C284" s="46">
        <f>Rentepercentages!$A$5</f>
        <v>36892</v>
      </c>
      <c r="D284" s="46">
        <f>IF(C285=0,0,C285-1)</f>
        <v>37256</v>
      </c>
      <c r="E284" s="47">
        <f>Rentepercentages!$B$5</f>
        <v>0.08</v>
      </c>
      <c r="F284" s="46">
        <f>IF(C284&lt;$F$282,$F$282,C284)</f>
        <v>36892</v>
      </c>
      <c r="G284" s="6">
        <f>IF($G$282&lt;D284,$G$282,D284)</f>
        <v>37256</v>
      </c>
      <c r="H284" s="7">
        <f>IF($B$284=0,0,IF(C284=0,0,IF($F$282=0,0,IF(G284-F284&lt;0,0,G284-F284+1))))</f>
        <v>0</v>
      </c>
      <c r="I284" s="1">
        <f>ROUND(IF(H284=0,0,$B$284*E284*H284/365),2)</f>
        <v>0</v>
      </c>
      <c r="J284" s="2">
        <f>J253+1</f>
        <v>20</v>
      </c>
      <c r="K284" s="48">
        <f>'Overzicht vordering'!F37</f>
        <v>0</v>
      </c>
      <c r="L284" s="46">
        <f>Rentepercentages!$A$5</f>
        <v>36892</v>
      </c>
      <c r="M284" s="46">
        <f>IF(L285=0,0,L285-1)</f>
        <v>37256</v>
      </c>
      <c r="N284" s="47">
        <f>Rentepercentages!$B$5</f>
        <v>0.08</v>
      </c>
      <c r="O284" s="46">
        <f>IF(L284&lt;$O$282,$O$282,L284)</f>
        <v>36892</v>
      </c>
      <c r="P284" s="6">
        <f>IF($P$282&lt;M284,$P$282,M284)</f>
        <v>37256</v>
      </c>
      <c r="Q284" s="7">
        <f>IF($K$284=0,0,IF(L284=0,0,IF($O$282=0,0,IF(P284-O284&lt;0,0,P284-O284+1))))</f>
        <v>0</v>
      </c>
      <c r="R284" s="1">
        <f>ROUND(IF(Q284=0,0,$K$284*N284*Q284/365),2)</f>
        <v>0</v>
      </c>
    </row>
    <row r="285" spans="1:18" x14ac:dyDescent="0.25">
      <c r="B285" s="45"/>
      <c r="C285" s="46">
        <f>Rentepercentages!$A$6</f>
        <v>37257</v>
      </c>
      <c r="D285" s="46">
        <f t="shared" ref="D285:D293" si="91">IF(C286=0,0,C286-1)</f>
        <v>37833</v>
      </c>
      <c r="E285" s="47">
        <f>Rentepercentages!$B$6</f>
        <v>7.0000000000000007E-2</v>
      </c>
      <c r="F285" s="46">
        <f t="shared" ref="F285:F309" si="92">IF(C285&lt;$F$282,$F$282,C285)</f>
        <v>37257</v>
      </c>
      <c r="G285" s="6">
        <f t="shared" ref="G285:G309" si="93">IF($G$282&lt;D285,$G$282,D285)</f>
        <v>37833</v>
      </c>
      <c r="H285" s="7">
        <f t="shared" ref="H285:H309" si="94">IF($B$284=0,0,IF(C285=0,0,IF($F$282=0,0,IF(G285-F285&lt;0,0,G285-F285+1))))</f>
        <v>0</v>
      </c>
      <c r="I285" s="1">
        <f t="shared" ref="I285:I309" si="95">ROUND(IF(H285=0,0,$B$284*E285*H285/365),2)</f>
        <v>0</v>
      </c>
      <c r="K285" s="45"/>
      <c r="L285" s="46">
        <f>Rentepercentages!$A$6</f>
        <v>37257</v>
      </c>
      <c r="M285" s="46">
        <f t="shared" ref="M285:M293" si="96">IF(L286=0,0,L286-1)</f>
        <v>37833</v>
      </c>
      <c r="N285" s="47">
        <f>Rentepercentages!$B$6</f>
        <v>7.0000000000000007E-2</v>
      </c>
      <c r="O285" s="46">
        <f t="shared" ref="O285:O309" si="97">IF(L285&lt;$O$282,$O$282,L285)</f>
        <v>37257</v>
      </c>
      <c r="P285" s="6">
        <f t="shared" ref="P285:P309" si="98">IF($P$282&lt;M285,$P$282,M285)</f>
        <v>37833</v>
      </c>
      <c r="Q285" s="7">
        <f t="shared" ref="Q285:Q309" si="99">IF($K$284=0,0,IF(L285=0,0,IF($O$282=0,0,IF(P285-O285&lt;0,0,P285-O285+1))))</f>
        <v>0</v>
      </c>
      <c r="R285" s="1">
        <f t="shared" ref="R285:R309" si="100">ROUND(IF(Q285=0,0,$K$284*N285*Q285/365),2)</f>
        <v>0</v>
      </c>
    </row>
    <row r="286" spans="1:18" x14ac:dyDescent="0.25">
      <c r="B286" s="45"/>
      <c r="C286" s="46">
        <f>Rentepercentages!$A$7</f>
        <v>37834</v>
      </c>
      <c r="D286" s="46">
        <f t="shared" si="91"/>
        <v>38017</v>
      </c>
      <c r="E286" s="47">
        <f>Rentepercentages!$B$7</f>
        <v>0.05</v>
      </c>
      <c r="F286" s="46">
        <f t="shared" si="92"/>
        <v>37834</v>
      </c>
      <c r="G286" s="6">
        <f t="shared" si="93"/>
        <v>38017</v>
      </c>
      <c r="H286" s="7">
        <f t="shared" si="94"/>
        <v>0</v>
      </c>
      <c r="I286" s="1">
        <f t="shared" si="95"/>
        <v>0</v>
      </c>
      <c r="K286" s="45"/>
      <c r="L286" s="46">
        <f>Rentepercentages!$A$7</f>
        <v>37834</v>
      </c>
      <c r="M286" s="46">
        <f t="shared" si="96"/>
        <v>38017</v>
      </c>
      <c r="N286" s="47">
        <f>Rentepercentages!$B$7</f>
        <v>0.05</v>
      </c>
      <c r="O286" s="46">
        <f t="shared" si="97"/>
        <v>37834</v>
      </c>
      <c r="P286" s="6">
        <f t="shared" si="98"/>
        <v>38017</v>
      </c>
      <c r="Q286" s="7">
        <f t="shared" si="99"/>
        <v>0</v>
      </c>
      <c r="R286" s="1">
        <f t="shared" si="100"/>
        <v>0</v>
      </c>
    </row>
    <row r="287" spans="1:18" x14ac:dyDescent="0.25">
      <c r="B287" s="45"/>
      <c r="C287" s="46">
        <f>Rentepercentages!$A$8</f>
        <v>38018</v>
      </c>
      <c r="D287" s="46">
        <f t="shared" si="91"/>
        <v>39082</v>
      </c>
      <c r="E287" s="47">
        <f>Rentepercentages!$B$8</f>
        <v>0.04</v>
      </c>
      <c r="F287" s="46">
        <f t="shared" si="92"/>
        <v>38018</v>
      </c>
      <c r="G287" s="6">
        <f t="shared" si="93"/>
        <v>39082</v>
      </c>
      <c r="H287" s="7">
        <f t="shared" si="94"/>
        <v>0</v>
      </c>
      <c r="I287" s="1">
        <f t="shared" si="95"/>
        <v>0</v>
      </c>
      <c r="K287" s="45"/>
      <c r="L287" s="46">
        <f>Rentepercentages!$A$8</f>
        <v>38018</v>
      </c>
      <c r="M287" s="46">
        <f t="shared" si="96"/>
        <v>39082</v>
      </c>
      <c r="N287" s="47">
        <f>Rentepercentages!$B$8</f>
        <v>0.04</v>
      </c>
      <c r="O287" s="46">
        <f t="shared" si="97"/>
        <v>38018</v>
      </c>
      <c r="P287" s="6">
        <f t="shared" si="98"/>
        <v>39082</v>
      </c>
      <c r="Q287" s="7">
        <f t="shared" si="99"/>
        <v>0</v>
      </c>
      <c r="R287" s="1">
        <f t="shared" si="100"/>
        <v>0</v>
      </c>
    </row>
    <row r="288" spans="1:18" x14ac:dyDescent="0.25">
      <c r="C288" s="46">
        <f>Rentepercentages!$A$9</f>
        <v>39083</v>
      </c>
      <c r="D288" s="46">
        <f t="shared" si="91"/>
        <v>39994</v>
      </c>
      <c r="E288" s="47">
        <f>Rentepercentages!$B$9</f>
        <v>0.06</v>
      </c>
      <c r="F288" s="46">
        <f t="shared" si="92"/>
        <v>39083</v>
      </c>
      <c r="G288" s="6">
        <f t="shared" si="93"/>
        <v>39994</v>
      </c>
      <c r="H288" s="7">
        <f t="shared" si="94"/>
        <v>0</v>
      </c>
      <c r="I288" s="1">
        <f t="shared" si="95"/>
        <v>0</v>
      </c>
      <c r="L288" s="46">
        <f>Rentepercentages!$A$9</f>
        <v>39083</v>
      </c>
      <c r="M288" s="46">
        <f t="shared" si="96"/>
        <v>39994</v>
      </c>
      <c r="N288" s="47">
        <f>Rentepercentages!$B$9</f>
        <v>0.06</v>
      </c>
      <c r="O288" s="46">
        <f t="shared" si="97"/>
        <v>39083</v>
      </c>
      <c r="P288" s="6">
        <f t="shared" si="98"/>
        <v>39994</v>
      </c>
      <c r="Q288" s="7">
        <f t="shared" si="99"/>
        <v>0</v>
      </c>
      <c r="R288" s="1">
        <f t="shared" si="100"/>
        <v>0</v>
      </c>
    </row>
    <row r="289" spans="3:18" x14ac:dyDescent="0.25">
      <c r="C289" s="46">
        <f>Rentepercentages!$A$10</f>
        <v>39995</v>
      </c>
      <c r="D289" s="46">
        <f t="shared" si="91"/>
        <v>40178</v>
      </c>
      <c r="E289" s="47">
        <f>Rentepercentages!$B$10</f>
        <v>0.04</v>
      </c>
      <c r="F289" s="46">
        <f t="shared" si="92"/>
        <v>39995</v>
      </c>
      <c r="G289" s="6">
        <f t="shared" si="93"/>
        <v>40178</v>
      </c>
      <c r="H289" s="7">
        <f t="shared" si="94"/>
        <v>0</v>
      </c>
      <c r="I289" s="1">
        <f t="shared" si="95"/>
        <v>0</v>
      </c>
      <c r="L289" s="46">
        <f>Rentepercentages!$A$10</f>
        <v>39995</v>
      </c>
      <c r="M289" s="46">
        <f t="shared" si="96"/>
        <v>40178</v>
      </c>
      <c r="N289" s="47">
        <f>Rentepercentages!$B$10</f>
        <v>0.04</v>
      </c>
      <c r="O289" s="46">
        <f t="shared" si="97"/>
        <v>39995</v>
      </c>
      <c r="P289" s="6">
        <f t="shared" si="98"/>
        <v>40178</v>
      </c>
      <c r="Q289" s="7">
        <f t="shared" si="99"/>
        <v>0</v>
      </c>
      <c r="R289" s="1">
        <f t="shared" si="100"/>
        <v>0</v>
      </c>
    </row>
    <row r="290" spans="3:18" x14ac:dyDescent="0.25">
      <c r="C290" s="46">
        <f>Rentepercentages!$A$11</f>
        <v>40179</v>
      </c>
      <c r="D290" s="46">
        <f t="shared" si="91"/>
        <v>40724</v>
      </c>
      <c r="E290" s="47">
        <f>Rentepercentages!$B$11</f>
        <v>0.03</v>
      </c>
      <c r="F290" s="46">
        <f t="shared" si="92"/>
        <v>40179</v>
      </c>
      <c r="G290" s="6">
        <f t="shared" si="93"/>
        <v>40724</v>
      </c>
      <c r="H290" s="7">
        <f t="shared" si="94"/>
        <v>0</v>
      </c>
      <c r="I290" s="1">
        <f t="shared" si="95"/>
        <v>0</v>
      </c>
      <c r="L290" s="46">
        <f>Rentepercentages!$A$11</f>
        <v>40179</v>
      </c>
      <c r="M290" s="46">
        <f t="shared" si="96"/>
        <v>40724</v>
      </c>
      <c r="N290" s="47">
        <f>Rentepercentages!$B$11</f>
        <v>0.03</v>
      </c>
      <c r="O290" s="46">
        <f t="shared" si="97"/>
        <v>40179</v>
      </c>
      <c r="P290" s="6">
        <f t="shared" si="98"/>
        <v>40724</v>
      </c>
      <c r="Q290" s="7">
        <f t="shared" si="99"/>
        <v>0</v>
      </c>
      <c r="R290" s="1">
        <f t="shared" si="100"/>
        <v>0</v>
      </c>
    </row>
    <row r="291" spans="3:18" x14ac:dyDescent="0.25">
      <c r="C291" s="46">
        <f>Rentepercentages!$A$12</f>
        <v>40725</v>
      </c>
      <c r="D291" s="46">
        <f t="shared" si="91"/>
        <v>41090</v>
      </c>
      <c r="E291" s="47">
        <f>Rentepercentages!$B$12</f>
        <v>0.04</v>
      </c>
      <c r="F291" s="46">
        <f t="shared" si="92"/>
        <v>40725</v>
      </c>
      <c r="G291" s="6">
        <f t="shared" si="93"/>
        <v>41090</v>
      </c>
      <c r="H291" s="7">
        <f t="shared" si="94"/>
        <v>0</v>
      </c>
      <c r="I291" s="1">
        <f t="shared" si="95"/>
        <v>0</v>
      </c>
      <c r="L291" s="46">
        <f>Rentepercentages!$A$12</f>
        <v>40725</v>
      </c>
      <c r="M291" s="46">
        <f t="shared" si="96"/>
        <v>41090</v>
      </c>
      <c r="N291" s="47">
        <f>Rentepercentages!$B$12</f>
        <v>0.04</v>
      </c>
      <c r="O291" s="46">
        <f t="shared" si="97"/>
        <v>40725</v>
      </c>
      <c r="P291" s="6">
        <f t="shared" si="98"/>
        <v>41090</v>
      </c>
      <c r="Q291" s="7">
        <f t="shared" si="99"/>
        <v>0</v>
      </c>
      <c r="R291" s="1">
        <f t="shared" si="100"/>
        <v>0</v>
      </c>
    </row>
    <row r="292" spans="3:18" x14ac:dyDescent="0.25">
      <c r="C292" s="46">
        <f>Rentepercentages!$A$13</f>
        <v>41091</v>
      </c>
      <c r="D292" s="46">
        <f t="shared" si="91"/>
        <v>41639</v>
      </c>
      <c r="E292" s="47">
        <f>Rentepercentages!$B$13</f>
        <v>0.03</v>
      </c>
      <c r="F292" s="46">
        <f t="shared" si="92"/>
        <v>41091</v>
      </c>
      <c r="G292" s="6">
        <f t="shared" si="93"/>
        <v>41639</v>
      </c>
      <c r="H292" s="7">
        <f t="shared" si="94"/>
        <v>0</v>
      </c>
      <c r="I292" s="1">
        <f t="shared" si="95"/>
        <v>0</v>
      </c>
      <c r="L292" s="46">
        <f>Rentepercentages!$A$13</f>
        <v>41091</v>
      </c>
      <c r="M292" s="46">
        <f t="shared" si="96"/>
        <v>41639</v>
      </c>
      <c r="N292" s="47">
        <f>Rentepercentages!$B$13</f>
        <v>0.03</v>
      </c>
      <c r="O292" s="46">
        <f t="shared" si="97"/>
        <v>41091</v>
      </c>
      <c r="P292" s="6">
        <f t="shared" si="98"/>
        <v>41639</v>
      </c>
      <c r="Q292" s="7">
        <f t="shared" si="99"/>
        <v>0</v>
      </c>
      <c r="R292" s="1">
        <f t="shared" si="100"/>
        <v>0</v>
      </c>
    </row>
    <row r="293" spans="3:18" x14ac:dyDescent="0.25">
      <c r="C293" s="46">
        <f>Rentepercentages!$A$14</f>
        <v>41640</v>
      </c>
      <c r="D293" s="46">
        <f t="shared" si="91"/>
        <v>42004</v>
      </c>
      <c r="E293" s="47">
        <f>Rentepercentages!$B$14</f>
        <v>0.03</v>
      </c>
      <c r="F293" s="46">
        <f t="shared" si="92"/>
        <v>41640</v>
      </c>
      <c r="G293" s="6">
        <f t="shared" si="93"/>
        <v>42004</v>
      </c>
      <c r="H293" s="7">
        <f t="shared" si="94"/>
        <v>0</v>
      </c>
      <c r="I293" s="1">
        <f t="shared" si="95"/>
        <v>0</v>
      </c>
      <c r="L293" s="46">
        <f>Rentepercentages!$A$14</f>
        <v>41640</v>
      </c>
      <c r="M293" s="46">
        <f t="shared" si="96"/>
        <v>42004</v>
      </c>
      <c r="N293" s="47">
        <f>Rentepercentages!$B$14</f>
        <v>0.03</v>
      </c>
      <c r="O293" s="46">
        <f t="shared" si="97"/>
        <v>41640</v>
      </c>
      <c r="P293" s="6">
        <f t="shared" si="98"/>
        <v>42004</v>
      </c>
      <c r="Q293" s="7">
        <f t="shared" si="99"/>
        <v>0</v>
      </c>
      <c r="R293" s="1">
        <f t="shared" si="100"/>
        <v>0</v>
      </c>
    </row>
    <row r="294" spans="3:18" x14ac:dyDescent="0.25">
      <c r="C294" s="46">
        <f>Rentepercentages!$A$15</f>
        <v>42005</v>
      </c>
      <c r="D294" s="46">
        <f ca="1">IF(C295=0,Rentepercentages!$A$31,C295-1)</f>
        <v>44221</v>
      </c>
      <c r="E294" s="47">
        <f>Rentepercentages!$B$15</f>
        <v>0.02</v>
      </c>
      <c r="F294" s="46">
        <f t="shared" si="92"/>
        <v>42005</v>
      </c>
      <c r="G294" s="6">
        <f t="shared" ca="1" si="93"/>
        <v>44221</v>
      </c>
      <c r="H294" s="7">
        <f t="shared" si="94"/>
        <v>0</v>
      </c>
      <c r="I294" s="1">
        <f t="shared" si="95"/>
        <v>0</v>
      </c>
      <c r="L294" s="46">
        <f>Rentepercentages!$A$15</f>
        <v>42005</v>
      </c>
      <c r="M294" s="46">
        <f ca="1">IF(L295=0,Rentepercentages!$A$31,L295-1)</f>
        <v>44221</v>
      </c>
      <c r="N294" s="47">
        <f>Rentepercentages!$B$15</f>
        <v>0.02</v>
      </c>
      <c r="O294" s="46">
        <f t="shared" si="97"/>
        <v>42005</v>
      </c>
      <c r="P294" s="6">
        <f t="shared" ca="1" si="98"/>
        <v>44221</v>
      </c>
      <c r="Q294" s="7">
        <f t="shared" si="99"/>
        <v>0</v>
      </c>
      <c r="R294" s="1">
        <f t="shared" si="100"/>
        <v>0</v>
      </c>
    </row>
    <row r="295" spans="3:18" x14ac:dyDescent="0.25">
      <c r="C295" s="46">
        <f>Rentepercentages!$A$16</f>
        <v>0</v>
      </c>
      <c r="D295" s="46">
        <f ca="1">IF(C296=0,Rentepercentages!$A$31,C296-1)</f>
        <v>44221</v>
      </c>
      <c r="E295" s="47">
        <f>Rentepercentages!$B$16</f>
        <v>0</v>
      </c>
      <c r="F295" s="46">
        <f t="shared" si="92"/>
        <v>0</v>
      </c>
      <c r="G295" s="6">
        <f t="shared" ca="1" si="93"/>
        <v>44221</v>
      </c>
      <c r="H295" s="7">
        <f t="shared" si="94"/>
        <v>0</v>
      </c>
      <c r="I295" s="1">
        <f t="shared" si="95"/>
        <v>0</v>
      </c>
      <c r="L295" s="46">
        <f>Rentepercentages!$A$16</f>
        <v>0</v>
      </c>
      <c r="M295" s="46">
        <f ca="1">IF(L296=0,Rentepercentages!$A$31,L296-1)</f>
        <v>44221</v>
      </c>
      <c r="N295" s="47">
        <f>Rentepercentages!$B$16</f>
        <v>0</v>
      </c>
      <c r="O295" s="46">
        <f t="shared" si="97"/>
        <v>0</v>
      </c>
      <c r="P295" s="6">
        <f t="shared" ca="1" si="98"/>
        <v>44221</v>
      </c>
      <c r="Q295" s="7">
        <f t="shared" si="99"/>
        <v>0</v>
      </c>
      <c r="R295" s="1">
        <f t="shared" si="100"/>
        <v>0</v>
      </c>
    </row>
    <row r="296" spans="3:18" x14ac:dyDescent="0.25">
      <c r="C296" s="46">
        <f>Rentepercentages!$A$17</f>
        <v>0</v>
      </c>
      <c r="D296" s="46">
        <f ca="1">IF(C297=0,Rentepercentages!$A$31,C297-1)</f>
        <v>44221</v>
      </c>
      <c r="E296" s="47">
        <f>Rentepercentages!$B$17</f>
        <v>0</v>
      </c>
      <c r="F296" s="46">
        <f t="shared" si="92"/>
        <v>0</v>
      </c>
      <c r="G296" s="6">
        <f t="shared" ca="1" si="93"/>
        <v>44221</v>
      </c>
      <c r="H296" s="7">
        <f t="shared" si="94"/>
        <v>0</v>
      </c>
      <c r="I296" s="1">
        <f t="shared" si="95"/>
        <v>0</v>
      </c>
      <c r="L296" s="46">
        <f>Rentepercentages!$A$17</f>
        <v>0</v>
      </c>
      <c r="M296" s="46">
        <f ca="1">IF(L297=0,Rentepercentages!$A$31,L297-1)</f>
        <v>44221</v>
      </c>
      <c r="N296" s="47">
        <f>Rentepercentages!$B$17</f>
        <v>0</v>
      </c>
      <c r="O296" s="46">
        <f t="shared" si="97"/>
        <v>0</v>
      </c>
      <c r="P296" s="6">
        <f t="shared" ca="1" si="98"/>
        <v>44221</v>
      </c>
      <c r="Q296" s="7">
        <f t="shared" si="99"/>
        <v>0</v>
      </c>
      <c r="R296" s="1">
        <f t="shared" si="100"/>
        <v>0</v>
      </c>
    </row>
    <row r="297" spans="3:18" x14ac:dyDescent="0.25">
      <c r="C297" s="46">
        <f>Rentepercentages!$A$18</f>
        <v>0</v>
      </c>
      <c r="D297" s="46">
        <f ca="1">IF(C298=0,Rentepercentages!$A$31,C298-1)</f>
        <v>44221</v>
      </c>
      <c r="E297" s="47">
        <f>Rentepercentages!$B$18</f>
        <v>0</v>
      </c>
      <c r="F297" s="46">
        <f t="shared" si="92"/>
        <v>0</v>
      </c>
      <c r="G297" s="6">
        <f t="shared" ca="1" si="93"/>
        <v>44221</v>
      </c>
      <c r="H297" s="7">
        <f t="shared" si="94"/>
        <v>0</v>
      </c>
      <c r="I297" s="1">
        <f t="shared" si="95"/>
        <v>0</v>
      </c>
      <c r="L297" s="46">
        <f>Rentepercentages!$A$18</f>
        <v>0</v>
      </c>
      <c r="M297" s="46">
        <f ca="1">IF(L298=0,Rentepercentages!$A$31,L298-1)</f>
        <v>44221</v>
      </c>
      <c r="N297" s="47">
        <f>Rentepercentages!$B$18</f>
        <v>0</v>
      </c>
      <c r="O297" s="46">
        <f t="shared" si="97"/>
        <v>0</v>
      </c>
      <c r="P297" s="6">
        <f t="shared" ca="1" si="98"/>
        <v>44221</v>
      </c>
      <c r="Q297" s="7">
        <f t="shared" si="99"/>
        <v>0</v>
      </c>
      <c r="R297" s="1">
        <f t="shared" si="100"/>
        <v>0</v>
      </c>
    </row>
    <row r="298" spans="3:18" x14ac:dyDescent="0.25">
      <c r="C298" s="46">
        <f>Rentepercentages!$A$19</f>
        <v>0</v>
      </c>
      <c r="D298" s="46">
        <f ca="1">IF(C299=0,Rentepercentages!$A$31,C299-1)</f>
        <v>44221</v>
      </c>
      <c r="E298" s="47">
        <f>Rentepercentages!$B$19</f>
        <v>0</v>
      </c>
      <c r="F298" s="46">
        <f t="shared" si="92"/>
        <v>0</v>
      </c>
      <c r="G298" s="6">
        <f t="shared" ca="1" si="93"/>
        <v>44221</v>
      </c>
      <c r="H298" s="7">
        <f t="shared" si="94"/>
        <v>0</v>
      </c>
      <c r="I298" s="1">
        <f t="shared" si="95"/>
        <v>0</v>
      </c>
      <c r="L298" s="46">
        <f>Rentepercentages!$A$19</f>
        <v>0</v>
      </c>
      <c r="M298" s="46">
        <f ca="1">IF(L299=0,Rentepercentages!$A$31,L299-1)</f>
        <v>44221</v>
      </c>
      <c r="N298" s="47">
        <f>Rentepercentages!$B$19</f>
        <v>0</v>
      </c>
      <c r="O298" s="46">
        <f t="shared" si="97"/>
        <v>0</v>
      </c>
      <c r="P298" s="6">
        <f t="shared" ca="1" si="98"/>
        <v>44221</v>
      </c>
      <c r="Q298" s="7">
        <f t="shared" si="99"/>
        <v>0</v>
      </c>
      <c r="R298" s="1">
        <f t="shared" si="100"/>
        <v>0</v>
      </c>
    </row>
    <row r="299" spans="3:18" x14ac:dyDescent="0.25">
      <c r="C299" s="46">
        <f>Rentepercentages!$A$20</f>
        <v>0</v>
      </c>
      <c r="D299" s="46">
        <f ca="1">IF(C300=0,Rentepercentages!$A$31,C300-1)</f>
        <v>44221</v>
      </c>
      <c r="E299" s="47">
        <f>Rentepercentages!$B$20</f>
        <v>0</v>
      </c>
      <c r="F299" s="46">
        <f t="shared" si="92"/>
        <v>0</v>
      </c>
      <c r="G299" s="6">
        <f t="shared" ca="1" si="93"/>
        <v>44221</v>
      </c>
      <c r="H299" s="7">
        <f t="shared" si="94"/>
        <v>0</v>
      </c>
      <c r="I299" s="1">
        <f t="shared" si="95"/>
        <v>0</v>
      </c>
      <c r="L299" s="46">
        <f>Rentepercentages!$A$20</f>
        <v>0</v>
      </c>
      <c r="M299" s="46">
        <f ca="1">IF(L300=0,Rentepercentages!$A$31,L300-1)</f>
        <v>44221</v>
      </c>
      <c r="N299" s="47">
        <f>Rentepercentages!$B$20</f>
        <v>0</v>
      </c>
      <c r="O299" s="46">
        <f t="shared" si="97"/>
        <v>0</v>
      </c>
      <c r="P299" s="6">
        <f t="shared" ca="1" si="98"/>
        <v>44221</v>
      </c>
      <c r="Q299" s="7">
        <f t="shared" si="99"/>
        <v>0</v>
      </c>
      <c r="R299" s="1">
        <f t="shared" si="100"/>
        <v>0</v>
      </c>
    </row>
    <row r="300" spans="3:18" x14ac:dyDescent="0.25">
      <c r="C300" s="46">
        <f>Rentepercentages!$A$21</f>
        <v>0</v>
      </c>
      <c r="D300" s="46">
        <f ca="1">IF(C301=0,Rentepercentages!$A$31,C301-1)</f>
        <v>44221</v>
      </c>
      <c r="E300" s="47">
        <f>Rentepercentages!$B$21</f>
        <v>0</v>
      </c>
      <c r="F300" s="46">
        <f t="shared" si="92"/>
        <v>0</v>
      </c>
      <c r="G300" s="6">
        <f t="shared" ca="1" si="93"/>
        <v>44221</v>
      </c>
      <c r="H300" s="7">
        <f t="shared" si="94"/>
        <v>0</v>
      </c>
      <c r="I300" s="1">
        <f t="shared" si="95"/>
        <v>0</v>
      </c>
      <c r="L300" s="46">
        <f>Rentepercentages!$A$21</f>
        <v>0</v>
      </c>
      <c r="M300" s="46">
        <f ca="1">IF(L301=0,Rentepercentages!$A$31,L301-1)</f>
        <v>44221</v>
      </c>
      <c r="N300" s="47">
        <f>Rentepercentages!$B$21</f>
        <v>0</v>
      </c>
      <c r="O300" s="46">
        <f t="shared" si="97"/>
        <v>0</v>
      </c>
      <c r="P300" s="6">
        <f t="shared" ca="1" si="98"/>
        <v>44221</v>
      </c>
      <c r="Q300" s="7">
        <f t="shared" si="99"/>
        <v>0</v>
      </c>
      <c r="R300" s="1">
        <f t="shared" si="100"/>
        <v>0</v>
      </c>
    </row>
    <row r="301" spans="3:18" x14ac:dyDescent="0.25">
      <c r="C301" s="46">
        <f>Rentepercentages!$A$22</f>
        <v>0</v>
      </c>
      <c r="D301" s="46">
        <f ca="1">IF(C302=0,Rentepercentages!$A$31,C302-1)</f>
        <v>44221</v>
      </c>
      <c r="E301" s="47">
        <f>Rentepercentages!$B$22</f>
        <v>0</v>
      </c>
      <c r="F301" s="46">
        <f t="shared" si="92"/>
        <v>0</v>
      </c>
      <c r="G301" s="6">
        <f t="shared" ca="1" si="93"/>
        <v>44221</v>
      </c>
      <c r="H301" s="7">
        <f t="shared" si="94"/>
        <v>0</v>
      </c>
      <c r="I301" s="1">
        <f t="shared" si="95"/>
        <v>0</v>
      </c>
      <c r="L301" s="46">
        <f>Rentepercentages!$A$22</f>
        <v>0</v>
      </c>
      <c r="M301" s="46">
        <f ca="1">IF(L302=0,Rentepercentages!$A$31,L302-1)</f>
        <v>44221</v>
      </c>
      <c r="N301" s="47">
        <f>Rentepercentages!$B$22</f>
        <v>0</v>
      </c>
      <c r="O301" s="46">
        <f t="shared" si="97"/>
        <v>0</v>
      </c>
      <c r="P301" s="6">
        <f t="shared" ca="1" si="98"/>
        <v>44221</v>
      </c>
      <c r="Q301" s="7">
        <f t="shared" si="99"/>
        <v>0</v>
      </c>
      <c r="R301" s="1">
        <f t="shared" si="100"/>
        <v>0</v>
      </c>
    </row>
    <row r="302" spans="3:18" x14ac:dyDescent="0.25">
      <c r="C302" s="46">
        <f>Rentepercentages!$A$23</f>
        <v>0</v>
      </c>
      <c r="D302" s="46">
        <f ca="1">IF(C303=0,Rentepercentages!$A$31,C303-1)</f>
        <v>44221</v>
      </c>
      <c r="E302" s="47">
        <f>Rentepercentages!$B$23</f>
        <v>0</v>
      </c>
      <c r="F302" s="46">
        <f t="shared" si="92"/>
        <v>0</v>
      </c>
      <c r="G302" s="6">
        <f t="shared" ca="1" si="93"/>
        <v>44221</v>
      </c>
      <c r="H302" s="7">
        <f t="shared" si="94"/>
        <v>0</v>
      </c>
      <c r="I302" s="1">
        <f t="shared" si="95"/>
        <v>0</v>
      </c>
      <c r="L302" s="46">
        <f>Rentepercentages!$A$23</f>
        <v>0</v>
      </c>
      <c r="M302" s="46">
        <f ca="1">IF(L303=0,Rentepercentages!$A$31,L303-1)</f>
        <v>44221</v>
      </c>
      <c r="N302" s="47">
        <f>Rentepercentages!$B$23</f>
        <v>0</v>
      </c>
      <c r="O302" s="46">
        <f t="shared" si="97"/>
        <v>0</v>
      </c>
      <c r="P302" s="6">
        <f t="shared" ca="1" si="98"/>
        <v>44221</v>
      </c>
      <c r="Q302" s="7">
        <f t="shared" si="99"/>
        <v>0</v>
      </c>
      <c r="R302" s="1">
        <f t="shared" si="100"/>
        <v>0</v>
      </c>
    </row>
    <row r="303" spans="3:18" x14ac:dyDescent="0.25">
      <c r="C303" s="46">
        <f>Rentepercentages!$A$24</f>
        <v>0</v>
      </c>
      <c r="D303" s="46">
        <f ca="1">IF(C304=0,Rentepercentages!$A$31,C304-1)</f>
        <v>44221</v>
      </c>
      <c r="E303" s="47">
        <f>Rentepercentages!$B$24</f>
        <v>0</v>
      </c>
      <c r="F303" s="46">
        <f t="shared" si="92"/>
        <v>0</v>
      </c>
      <c r="G303" s="6">
        <f t="shared" ca="1" si="93"/>
        <v>44221</v>
      </c>
      <c r="H303" s="7">
        <f t="shared" si="94"/>
        <v>0</v>
      </c>
      <c r="I303" s="1">
        <f t="shared" si="95"/>
        <v>0</v>
      </c>
      <c r="L303" s="46">
        <f>Rentepercentages!$A$24</f>
        <v>0</v>
      </c>
      <c r="M303" s="46">
        <f ca="1">IF(L304=0,Rentepercentages!$A$31,L304-1)</f>
        <v>44221</v>
      </c>
      <c r="N303" s="47">
        <f>Rentepercentages!$B$24</f>
        <v>0</v>
      </c>
      <c r="O303" s="46">
        <f t="shared" si="97"/>
        <v>0</v>
      </c>
      <c r="P303" s="6">
        <f t="shared" ca="1" si="98"/>
        <v>44221</v>
      </c>
      <c r="Q303" s="7">
        <f t="shared" si="99"/>
        <v>0</v>
      </c>
      <c r="R303" s="1">
        <f t="shared" si="100"/>
        <v>0</v>
      </c>
    </row>
    <row r="304" spans="3:18" x14ac:dyDescent="0.25">
      <c r="C304" s="46">
        <f>Rentepercentages!$A$25</f>
        <v>0</v>
      </c>
      <c r="D304" s="46">
        <f ca="1">IF(C305=0,Rentepercentages!$A$31,C305-1)</f>
        <v>44221</v>
      </c>
      <c r="E304" s="47">
        <f>Rentepercentages!$B$25</f>
        <v>0</v>
      </c>
      <c r="F304" s="46">
        <f t="shared" si="92"/>
        <v>0</v>
      </c>
      <c r="G304" s="6">
        <f t="shared" ca="1" si="93"/>
        <v>44221</v>
      </c>
      <c r="H304" s="7">
        <f t="shared" si="94"/>
        <v>0</v>
      </c>
      <c r="I304" s="1">
        <f t="shared" si="95"/>
        <v>0</v>
      </c>
      <c r="L304" s="46">
        <f>Rentepercentages!$A$25</f>
        <v>0</v>
      </c>
      <c r="M304" s="46">
        <f ca="1">IF(L305=0,Rentepercentages!$A$31,L305-1)</f>
        <v>44221</v>
      </c>
      <c r="N304" s="47">
        <f>Rentepercentages!$B$25</f>
        <v>0</v>
      </c>
      <c r="O304" s="46">
        <f t="shared" si="97"/>
        <v>0</v>
      </c>
      <c r="P304" s="6">
        <f t="shared" ca="1" si="98"/>
        <v>44221</v>
      </c>
      <c r="Q304" s="7">
        <f t="shared" si="99"/>
        <v>0</v>
      </c>
      <c r="R304" s="1">
        <f t="shared" si="100"/>
        <v>0</v>
      </c>
    </row>
    <row r="305" spans="3:18" x14ac:dyDescent="0.25">
      <c r="C305" s="46">
        <f>Rentepercentages!$A$26</f>
        <v>0</v>
      </c>
      <c r="D305" s="46">
        <f ca="1">IF(C306=0,Rentepercentages!$A$31,C306-1)</f>
        <v>44221</v>
      </c>
      <c r="E305" s="47">
        <f>Rentepercentages!$B$26</f>
        <v>0</v>
      </c>
      <c r="F305" s="46">
        <f t="shared" si="92"/>
        <v>0</v>
      </c>
      <c r="G305" s="6">
        <f t="shared" ca="1" si="93"/>
        <v>44221</v>
      </c>
      <c r="H305" s="7">
        <f t="shared" si="94"/>
        <v>0</v>
      </c>
      <c r="I305" s="1">
        <f t="shared" si="95"/>
        <v>0</v>
      </c>
      <c r="L305" s="46">
        <f>Rentepercentages!$A$26</f>
        <v>0</v>
      </c>
      <c r="M305" s="46">
        <f ca="1">IF(L306=0,Rentepercentages!$A$31,L306-1)</f>
        <v>44221</v>
      </c>
      <c r="N305" s="47">
        <f>Rentepercentages!$B$26</f>
        <v>0</v>
      </c>
      <c r="O305" s="46">
        <f t="shared" si="97"/>
        <v>0</v>
      </c>
      <c r="P305" s="6">
        <f t="shared" ca="1" si="98"/>
        <v>44221</v>
      </c>
      <c r="Q305" s="7">
        <f t="shared" si="99"/>
        <v>0</v>
      </c>
      <c r="R305" s="1">
        <f t="shared" si="100"/>
        <v>0</v>
      </c>
    </row>
    <row r="306" spans="3:18" x14ac:dyDescent="0.25">
      <c r="C306" s="46">
        <f>Rentepercentages!$A$27</f>
        <v>0</v>
      </c>
      <c r="D306" s="46">
        <f ca="1">IF(C307=0,Rentepercentages!$A$31,C307-1)</f>
        <v>44221</v>
      </c>
      <c r="E306" s="47">
        <f>Rentepercentages!$B$27</f>
        <v>0</v>
      </c>
      <c r="F306" s="46">
        <f t="shared" si="92"/>
        <v>0</v>
      </c>
      <c r="G306" s="6">
        <f t="shared" ca="1" si="93"/>
        <v>44221</v>
      </c>
      <c r="H306" s="7">
        <f t="shared" si="94"/>
        <v>0</v>
      </c>
      <c r="I306" s="1">
        <f t="shared" si="95"/>
        <v>0</v>
      </c>
      <c r="L306" s="46">
        <f>Rentepercentages!$A$27</f>
        <v>0</v>
      </c>
      <c r="M306" s="46">
        <f ca="1">IF(L307=0,Rentepercentages!$A$31,L307-1)</f>
        <v>44221</v>
      </c>
      <c r="N306" s="47">
        <f>Rentepercentages!$B$27</f>
        <v>0</v>
      </c>
      <c r="O306" s="46">
        <f t="shared" si="97"/>
        <v>0</v>
      </c>
      <c r="P306" s="6">
        <f t="shared" ca="1" si="98"/>
        <v>44221</v>
      </c>
      <c r="Q306" s="7">
        <f t="shared" si="99"/>
        <v>0</v>
      </c>
      <c r="R306" s="1">
        <f t="shared" si="100"/>
        <v>0</v>
      </c>
    </row>
    <row r="307" spans="3:18" x14ac:dyDescent="0.25">
      <c r="C307" s="46">
        <f>Rentepercentages!$A$28</f>
        <v>0</v>
      </c>
      <c r="D307" s="46">
        <f ca="1">IF(C308=0,Rentepercentages!$A$31,C308-1)</f>
        <v>44221</v>
      </c>
      <c r="E307" s="47">
        <f>Rentepercentages!$B$28</f>
        <v>0</v>
      </c>
      <c r="F307" s="46">
        <f t="shared" si="92"/>
        <v>0</v>
      </c>
      <c r="G307" s="6">
        <f t="shared" ca="1" si="93"/>
        <v>44221</v>
      </c>
      <c r="H307" s="7">
        <f t="shared" si="94"/>
        <v>0</v>
      </c>
      <c r="I307" s="1">
        <f t="shared" si="95"/>
        <v>0</v>
      </c>
      <c r="L307" s="46">
        <f>Rentepercentages!$A$28</f>
        <v>0</v>
      </c>
      <c r="M307" s="46">
        <f ca="1">IF(L308=0,Rentepercentages!$A$31,L308-1)</f>
        <v>44221</v>
      </c>
      <c r="N307" s="47">
        <f>Rentepercentages!$B$28</f>
        <v>0</v>
      </c>
      <c r="O307" s="46">
        <f t="shared" si="97"/>
        <v>0</v>
      </c>
      <c r="P307" s="6">
        <f t="shared" ca="1" si="98"/>
        <v>44221</v>
      </c>
      <c r="Q307" s="7">
        <f t="shared" si="99"/>
        <v>0</v>
      </c>
      <c r="R307" s="1">
        <f t="shared" si="100"/>
        <v>0</v>
      </c>
    </row>
    <row r="308" spans="3:18" x14ac:dyDescent="0.25">
      <c r="C308" s="46">
        <f>Rentepercentages!$A$29</f>
        <v>0</v>
      </c>
      <c r="D308" s="46">
        <f ca="1">IF(C309=0,Rentepercentages!$A$31,C309-1)</f>
        <v>44221</v>
      </c>
      <c r="E308" s="47">
        <f>Rentepercentages!$B$29</f>
        <v>0</v>
      </c>
      <c r="F308" s="46">
        <f t="shared" si="92"/>
        <v>0</v>
      </c>
      <c r="G308" s="6">
        <f t="shared" ca="1" si="93"/>
        <v>44221</v>
      </c>
      <c r="H308" s="7">
        <f t="shared" si="94"/>
        <v>0</v>
      </c>
      <c r="I308" s="1">
        <f t="shared" si="95"/>
        <v>0</v>
      </c>
      <c r="L308" s="46">
        <f>Rentepercentages!$A$29</f>
        <v>0</v>
      </c>
      <c r="M308" s="46">
        <f ca="1">IF(L309=0,Rentepercentages!$A$31,L309-1)</f>
        <v>44221</v>
      </c>
      <c r="N308" s="47">
        <f>Rentepercentages!$B$29</f>
        <v>0</v>
      </c>
      <c r="O308" s="46">
        <f t="shared" si="97"/>
        <v>0</v>
      </c>
      <c r="P308" s="6">
        <f t="shared" ca="1" si="98"/>
        <v>44221</v>
      </c>
      <c r="Q308" s="7">
        <f t="shared" si="99"/>
        <v>0</v>
      </c>
      <c r="R308" s="1">
        <f t="shared" si="100"/>
        <v>0</v>
      </c>
    </row>
    <row r="309" spans="3:18" x14ac:dyDescent="0.25">
      <c r="C309" s="46">
        <f>Rentepercentages!$A$30</f>
        <v>0</v>
      </c>
      <c r="D309" s="46">
        <f ca="1">IF(C310=0,Rentepercentages!$A$31,C310-1)</f>
        <v>44221</v>
      </c>
      <c r="E309" s="47">
        <f>Rentepercentages!$B$30</f>
        <v>0</v>
      </c>
      <c r="F309" s="46">
        <f t="shared" si="92"/>
        <v>0</v>
      </c>
      <c r="G309" s="6">
        <f t="shared" ca="1" si="93"/>
        <v>44221</v>
      </c>
      <c r="H309" s="7">
        <f t="shared" si="94"/>
        <v>0</v>
      </c>
      <c r="I309" s="1">
        <f t="shared" si="95"/>
        <v>0</v>
      </c>
      <c r="L309" s="46">
        <f>Rentepercentages!$A$30</f>
        <v>0</v>
      </c>
      <c r="M309" s="46">
        <f ca="1">IF(L310=0,Rentepercentages!$A$31,L310-1)</f>
        <v>44221</v>
      </c>
      <c r="N309" s="47">
        <f>Rentepercentages!$B$30</f>
        <v>0</v>
      </c>
      <c r="O309" s="46">
        <f t="shared" si="97"/>
        <v>0</v>
      </c>
      <c r="P309" s="6">
        <f t="shared" ca="1" si="98"/>
        <v>44221</v>
      </c>
      <c r="Q309" s="7">
        <f t="shared" si="99"/>
        <v>0</v>
      </c>
      <c r="R309" s="1">
        <f t="shared" si="100"/>
        <v>0</v>
      </c>
    </row>
    <row r="310" spans="3:18" x14ac:dyDescent="0.25">
      <c r="C310" s="46"/>
      <c r="D310" s="46"/>
      <c r="E310" s="46"/>
      <c r="H310" s="7">
        <f>SUM(H284:H309)</f>
        <v>0</v>
      </c>
      <c r="I310" s="13">
        <f>SUM(I284:I309)</f>
        <v>0</v>
      </c>
      <c r="L310" s="46"/>
      <c r="M310" s="46"/>
      <c r="N310" s="46"/>
      <c r="Q310" s="7">
        <f>SUM(Q284:Q309)</f>
        <v>0</v>
      </c>
      <c r="R310" s="13">
        <f>SUM(R284:R309)</f>
        <v>0</v>
      </c>
    </row>
  </sheetData>
  <sheetProtection algorithmName="SHA-512" hashValue="lPivYtlMpYVAlJgC1GhcjwZKiN28PHtpYDf8EIwKZEnold+zkRU2a5jBZjHB57sR3hgpACth+j53e4vun4F3hg==" saltValue="jQkmOI6itn41LTI8IDH1yQ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headerFooter>
    <oddHeader>&amp;C&amp;"-,Vet"Overzicht Renteberekening - pagina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B362D0-4E4E-463B-86CD-8F492888528C}"/>
</file>

<file path=customXml/itemProps2.xml><?xml version="1.0" encoding="utf-8"?>
<ds:datastoreItem xmlns:ds="http://schemas.openxmlformats.org/officeDocument/2006/customXml" ds:itemID="{6B9AABE9-6877-4586-8301-D25670006504}"/>
</file>

<file path=customXml/itemProps3.xml><?xml version="1.0" encoding="utf-8"?>
<ds:datastoreItem xmlns:ds="http://schemas.openxmlformats.org/officeDocument/2006/customXml" ds:itemID="{41B1AB13-95A4-4B42-99B8-490E715F5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Overzicht vordering</vt:lpstr>
      <vt:lpstr>Rentepercentages</vt:lpstr>
      <vt:lpstr>Renteberekening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Liemburg</dc:creator>
  <cp:lastModifiedBy>Jacob</cp:lastModifiedBy>
  <cp:lastPrinted>2019-03-17T12:09:02Z</cp:lastPrinted>
  <dcterms:created xsi:type="dcterms:W3CDTF">2015-06-12T19:30:01Z</dcterms:created>
  <dcterms:modified xsi:type="dcterms:W3CDTF">2021-01-25T13:26:58Z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