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ThisWorkbook" defaultThemeVersion="124226"/>
  <mc:AlternateContent xmlns:mc="http://schemas.openxmlformats.org/markup-compatibility/2006">
    <mc:Choice Requires="x15">
      <x15ac:absPath xmlns:x15ac="http://schemas.microsoft.com/office/spreadsheetml/2010/11/ac" url="E:\Langhenkel\Berekeningen Langhenkel Talenter\"/>
    </mc:Choice>
  </mc:AlternateContent>
  <xr:revisionPtr revIDLastSave="0" documentId="13_ncr:1_{92EB08FA-8DAF-4042-BD84-496EC6973B5B}" xr6:coauthVersionLast="41" xr6:coauthVersionMax="41" xr10:uidLastSave="{00000000-0000-0000-0000-000000000000}"/>
  <bookViews>
    <workbookView xWindow="-120" yWindow="-120" windowWidth="29040" windowHeight="15840" xr2:uid="{00000000-000D-0000-FFFF-FFFF00000000}"/>
  </bookViews>
  <sheets>
    <sheet name="Berekening" sheetId="1" r:id="rId1"/>
    <sheet name="Schrikkeljaren" sheetId="4" state="hidden" r:id="rId2"/>
    <sheet name="Rekenblad" sheetId="3" state="hidden" r:id="rId3"/>
    <sheet name="Code's" sheetId="6" r:id="rId4"/>
    <sheet name="Handleiding" sheetId="7" r:id="rId5"/>
  </sheets>
  <calcPr calcId="191029"/>
</workbook>
</file>

<file path=xl/calcChain.xml><?xml version="1.0" encoding="utf-8"?>
<calcChain xmlns="http://schemas.openxmlformats.org/spreadsheetml/2006/main">
  <c r="D30" i="3" l="1"/>
  <c r="C33" i="3" s="1"/>
  <c r="B32" i="3"/>
  <c r="B21" i="1"/>
  <c r="B45" i="1" s="1"/>
  <c r="D45" i="1" s="1"/>
  <c r="D27" i="1"/>
  <c r="E9" i="3" s="1"/>
  <c r="D28" i="1"/>
  <c r="E10" i="3" s="1"/>
  <c r="D29" i="1"/>
  <c r="E11" i="3" s="1"/>
  <c r="D30" i="1"/>
  <c r="D31" i="1"/>
  <c r="A42" i="3" s="1"/>
  <c r="D32" i="1"/>
  <c r="A43" i="3"/>
  <c r="D33" i="1"/>
  <c r="D34" i="1"/>
  <c r="A45" i="3" s="1"/>
  <c r="D35" i="1"/>
  <c r="E17" i="3" s="1"/>
  <c r="D36" i="1"/>
  <c r="E18" i="3" s="1"/>
  <c r="D37" i="1"/>
  <c r="D38" i="1"/>
  <c r="E20" i="3" s="1"/>
  <c r="A49" i="3"/>
  <c r="D39" i="1"/>
  <c r="A50" i="3" s="1"/>
  <c r="D40" i="1"/>
  <c r="A51" i="3" s="1"/>
  <c r="D41" i="1"/>
  <c r="D42" i="1"/>
  <c r="A53" i="3"/>
  <c r="D43" i="1"/>
  <c r="A54" i="3" s="1"/>
  <c r="D44" i="1"/>
  <c r="E26" i="3" s="1"/>
  <c r="A55" i="3"/>
  <c r="B24" i="3"/>
  <c r="C24" i="3" s="1"/>
  <c r="E42" i="1" s="1"/>
  <c r="B53" i="3" s="1"/>
  <c r="D53" i="3" s="1"/>
  <c r="F42" i="1" s="1"/>
  <c r="B25" i="3"/>
  <c r="C25" i="3" s="1"/>
  <c r="E43" i="1" s="1"/>
  <c r="B54" i="3" s="1"/>
  <c r="D54" i="3" s="1"/>
  <c r="F43" i="1" s="1"/>
  <c r="B26" i="3"/>
  <c r="C26" i="3" s="1"/>
  <c r="E44" i="1" s="1"/>
  <c r="B55" i="3" s="1"/>
  <c r="D55" i="3" s="1"/>
  <c r="F44" i="1" s="1"/>
  <c r="B4" i="3"/>
  <c r="B1" i="3"/>
  <c r="H2" i="3" s="1"/>
  <c r="B5" i="3"/>
  <c r="B6" i="3"/>
  <c r="C6" i="3" s="1"/>
  <c r="E24" i="1" s="1"/>
  <c r="B35" i="3" s="1"/>
  <c r="B7" i="3"/>
  <c r="B8" i="3"/>
  <c r="C8" i="3" s="1"/>
  <c r="E26" i="1" s="1"/>
  <c r="B37" i="3" s="1"/>
  <c r="D37" i="3" s="1"/>
  <c r="F26" i="1" s="1"/>
  <c r="B9" i="3"/>
  <c r="C9" i="3" s="1"/>
  <c r="E27" i="1" s="1"/>
  <c r="B38" i="3" s="1"/>
  <c r="D38" i="3" s="1"/>
  <c r="F27" i="1" s="1"/>
  <c r="B10" i="3"/>
  <c r="I10" i="3" s="1"/>
  <c r="B11" i="3"/>
  <c r="C11" i="3" s="1"/>
  <c r="E29" i="1" s="1"/>
  <c r="B40" i="3" s="1"/>
  <c r="D40" i="3" s="1"/>
  <c r="F29" i="1" s="1"/>
  <c r="B12" i="3"/>
  <c r="C12" i="3" s="1"/>
  <c r="E30" i="1" s="1"/>
  <c r="B41" i="3" s="1"/>
  <c r="D41" i="3" s="1"/>
  <c r="F30" i="1" s="1"/>
  <c r="B13" i="3"/>
  <c r="C13" i="3" s="1"/>
  <c r="E31" i="1" s="1"/>
  <c r="B42" i="3" s="1"/>
  <c r="D42" i="3" s="1"/>
  <c r="F31" i="1" s="1"/>
  <c r="B14" i="3"/>
  <c r="C14" i="3" s="1"/>
  <c r="E32" i="1" s="1"/>
  <c r="B43" i="3" s="1"/>
  <c r="D43" i="3" s="1"/>
  <c r="F32" i="1" s="1"/>
  <c r="B15" i="3"/>
  <c r="B16" i="3"/>
  <c r="C16" i="3" s="1"/>
  <c r="E34" i="1" s="1"/>
  <c r="B45" i="3" s="1"/>
  <c r="D45" i="3" s="1"/>
  <c r="F34" i="1" s="1"/>
  <c r="B17" i="3"/>
  <c r="C17" i="3" s="1"/>
  <c r="E35" i="1" s="1"/>
  <c r="B46" i="3" s="1"/>
  <c r="D46" i="3" s="1"/>
  <c r="F35" i="1" s="1"/>
  <c r="B18" i="3"/>
  <c r="C18" i="3" s="1"/>
  <c r="E36" i="1" s="1"/>
  <c r="B47" i="3" s="1"/>
  <c r="D47" i="3" s="1"/>
  <c r="F36" i="1" s="1"/>
  <c r="B19" i="3"/>
  <c r="C19" i="3" s="1"/>
  <c r="E37" i="1" s="1"/>
  <c r="B48" i="3" s="1"/>
  <c r="D48" i="3" s="1"/>
  <c r="F37" i="1" s="1"/>
  <c r="B20" i="3"/>
  <c r="C20" i="3" s="1"/>
  <c r="E38" i="1" s="1"/>
  <c r="B49" i="3" s="1"/>
  <c r="D49" i="3" s="1"/>
  <c r="F38" i="1" s="1"/>
  <c r="B21" i="3"/>
  <c r="B22" i="3"/>
  <c r="C22" i="3" s="1"/>
  <c r="E40" i="1" s="1"/>
  <c r="B51" i="3" s="1"/>
  <c r="D51" i="3" s="1"/>
  <c r="F40" i="1" s="1"/>
  <c r="B23" i="3"/>
  <c r="C23" i="3" s="1"/>
  <c r="E41" i="1" s="1"/>
  <c r="B52" i="3" s="1"/>
  <c r="D52" i="3" s="1"/>
  <c r="F41" i="1" s="1"/>
  <c r="C45" i="1"/>
  <c r="C14" i="1"/>
  <c r="A21" i="1"/>
  <c r="B3" i="3"/>
  <c r="E16" i="3"/>
  <c r="C55" i="3"/>
  <c r="C47" i="3"/>
  <c r="C39" i="3"/>
  <c r="C43" i="3"/>
  <c r="C32" i="3"/>
  <c r="C40" i="3"/>
  <c r="C52" i="3"/>
  <c r="C44" i="3"/>
  <c r="C36" i="3"/>
  <c r="C54" i="3"/>
  <c r="C46" i="3"/>
  <c r="C42" i="3"/>
  <c r="C38" i="3"/>
  <c r="C34" i="3"/>
  <c r="C53" i="3"/>
  <c r="C49" i="3"/>
  <c r="C45" i="3"/>
  <c r="C41" i="3"/>
  <c r="C37" i="3"/>
  <c r="D15" i="1"/>
  <c r="C21" i="1"/>
  <c r="F21" i="1" s="1"/>
  <c r="B23" i="1"/>
  <c r="B24" i="1"/>
  <c r="B25" i="1"/>
  <c r="B26" i="1"/>
  <c r="B27" i="1"/>
  <c r="B28" i="1"/>
  <c r="B29" i="1"/>
  <c r="B30" i="1"/>
  <c r="B31" i="1"/>
  <c r="B32" i="1"/>
  <c r="B33" i="1"/>
  <c r="B34" i="1"/>
  <c r="B35" i="1"/>
  <c r="B36" i="1"/>
  <c r="B37" i="1"/>
  <c r="B38" i="1"/>
  <c r="B39" i="1"/>
  <c r="B40" i="1"/>
  <c r="B41" i="1"/>
  <c r="B42" i="1"/>
  <c r="B43" i="1"/>
  <c r="B44" i="1"/>
  <c r="C70" i="1"/>
  <c r="E68" i="1" s="1"/>
  <c r="A70" i="1"/>
  <c r="B97" i="1" s="1"/>
  <c r="B70" i="1"/>
  <c r="D61" i="1"/>
  <c r="A99" i="1"/>
  <c r="A68" i="1"/>
  <c r="E70" i="1"/>
  <c r="E69" i="1"/>
  <c r="A71" i="1"/>
  <c r="C71" i="1"/>
  <c r="B58" i="1" s="1"/>
  <c r="B71" i="1"/>
  <c r="A72" i="1"/>
  <c r="B72" i="1"/>
  <c r="C72" i="1"/>
  <c r="B59" i="1" s="1"/>
  <c r="A73" i="1"/>
  <c r="B73" i="1"/>
  <c r="C73" i="1"/>
  <c r="D73" i="1" s="1"/>
  <c r="F73" i="1"/>
  <c r="A74" i="1"/>
  <c r="B74" i="1"/>
  <c r="C74" i="1"/>
  <c r="B61" i="1" s="1"/>
  <c r="A75" i="1"/>
  <c r="B75" i="1"/>
  <c r="C75" i="1"/>
  <c r="D75" i="1" s="1"/>
  <c r="C76" i="1"/>
  <c r="F76" i="1" s="1"/>
  <c r="A76" i="1"/>
  <c r="B76" i="1"/>
  <c r="A77" i="1"/>
  <c r="B77" i="1"/>
  <c r="C77" i="1"/>
  <c r="E77" i="1" s="1"/>
  <c r="D77" i="1"/>
  <c r="C78" i="1"/>
  <c r="E78" i="1" s="1"/>
  <c r="A78" i="1"/>
  <c r="B78" i="1"/>
  <c r="A79" i="1"/>
  <c r="B79" i="1"/>
  <c r="C79" i="1"/>
  <c r="F79" i="1" s="1"/>
  <c r="C80" i="1"/>
  <c r="E80" i="1" s="1"/>
  <c r="A80" i="1"/>
  <c r="B80" i="1"/>
  <c r="A81" i="1"/>
  <c r="B81" i="1"/>
  <c r="C81" i="1"/>
  <c r="E81" i="1" s="1"/>
  <c r="C82" i="1"/>
  <c r="A82" i="1"/>
  <c r="B82" i="1"/>
  <c r="A83" i="1"/>
  <c r="B83" i="1"/>
  <c r="C83" i="1"/>
  <c r="D83" i="1" s="1"/>
  <c r="C84" i="1"/>
  <c r="E84" i="1" s="1"/>
  <c r="A84" i="1"/>
  <c r="B84" i="1"/>
  <c r="A85" i="1"/>
  <c r="B85" i="1"/>
  <c r="C85" i="1"/>
  <c r="D85" i="1" s="1"/>
  <c r="C86" i="1"/>
  <c r="E86" i="1" s="1"/>
  <c r="A86" i="1"/>
  <c r="B86" i="1"/>
  <c r="A87" i="1"/>
  <c r="B87" i="1"/>
  <c r="C87" i="1"/>
  <c r="D87" i="1" s="1"/>
  <c r="C88" i="1"/>
  <c r="E88" i="1" s="1"/>
  <c r="A88" i="1"/>
  <c r="B88" i="1"/>
  <c r="A89" i="1"/>
  <c r="B89" i="1"/>
  <c r="C89" i="1"/>
  <c r="D89" i="1" s="1"/>
  <c r="C90" i="1"/>
  <c r="D90" i="1" s="1"/>
  <c r="A90" i="1"/>
  <c r="B90" i="1"/>
  <c r="A91" i="1"/>
  <c r="B91" i="1"/>
  <c r="C91" i="1"/>
  <c r="D91" i="1" s="1"/>
  <c r="C92" i="1"/>
  <c r="F92" i="1" s="1"/>
  <c r="A92" i="1"/>
  <c r="B92" i="1"/>
  <c r="A93" i="1"/>
  <c r="B93" i="1"/>
  <c r="C93" i="1"/>
  <c r="D93" i="1" s="1"/>
  <c r="C98" i="1"/>
  <c r="A47" i="3"/>
  <c r="E24" i="3"/>
  <c r="A39" i="3"/>
  <c r="A46" i="3"/>
  <c r="E14" i="3"/>
  <c r="A38" i="3"/>
  <c r="C50" i="3"/>
  <c r="C35" i="3"/>
  <c r="C51" i="3"/>
  <c r="C48" i="3"/>
  <c r="F86" i="1"/>
  <c r="D86" i="1"/>
  <c r="F31" i="3"/>
  <c r="G32" i="3" s="1"/>
  <c r="G33" i="3" s="1"/>
  <c r="A52" i="3"/>
  <c r="E23" i="3"/>
  <c r="E12" i="3"/>
  <c r="A41" i="3"/>
  <c r="E87" i="1"/>
  <c r="F82" i="1"/>
  <c r="D82" i="1"/>
  <c r="E82" i="1"/>
  <c r="E75" i="1"/>
  <c r="E15" i="3"/>
  <c r="A44" i="3"/>
  <c r="F74" i="1"/>
  <c r="D74" i="1"/>
  <c r="F90" i="1"/>
  <c r="E90" i="1"/>
  <c r="F83" i="1"/>
  <c r="A48" i="3"/>
  <c r="E19" i="3"/>
  <c r="A96" i="1"/>
  <c r="A56" i="1"/>
  <c r="C68" i="1"/>
  <c r="D57" i="1"/>
  <c r="B65" i="1"/>
  <c r="B99" i="1"/>
  <c r="D54" i="1"/>
  <c r="B63" i="1"/>
  <c r="D58" i="1"/>
  <c r="A69" i="1"/>
  <c r="B69" i="1"/>
  <c r="F69" i="1"/>
  <c r="B57" i="1"/>
  <c r="D69" i="1"/>
  <c r="D26" i="1"/>
  <c r="A37" i="3" s="1"/>
  <c r="E8" i="3"/>
  <c r="F87" i="1" l="1"/>
  <c r="F91" i="1"/>
  <c r="E72" i="1"/>
  <c r="D59" i="1"/>
  <c r="E54" i="1"/>
  <c r="E91" i="1"/>
  <c r="A65" i="1"/>
  <c r="D70" i="1"/>
  <c r="C97" i="1" s="1"/>
  <c r="A98" i="1"/>
  <c r="F75" i="1"/>
  <c r="D81" i="1"/>
  <c r="E85" i="1"/>
  <c r="C69" i="1"/>
  <c r="I15" i="3"/>
  <c r="C7" i="3"/>
  <c r="E25" i="1" s="1"/>
  <c r="B36" i="3" s="1"/>
  <c r="B28" i="3"/>
  <c r="F81" i="1"/>
  <c r="F77" i="1"/>
  <c r="A53" i="1"/>
  <c r="D21" i="1"/>
  <c r="D22" i="1" s="1"/>
  <c r="E92" i="1"/>
  <c r="D71" i="1"/>
  <c r="C99" i="1"/>
  <c r="F70" i="1"/>
  <c r="E74" i="1"/>
  <c r="D84" i="1"/>
  <c r="F80" i="1"/>
  <c r="E76" i="1"/>
  <c r="D72" i="1"/>
  <c r="A97" i="1"/>
  <c r="D76" i="1"/>
  <c r="F84" i="1"/>
  <c r="D23" i="1"/>
  <c r="A33" i="3"/>
  <c r="E4" i="3"/>
  <c r="F4" i="3" s="1"/>
  <c r="I13" i="3"/>
  <c r="H8" i="3"/>
  <c r="H10" i="3"/>
  <c r="I3" i="3"/>
  <c r="H11" i="3"/>
  <c r="H9" i="3"/>
  <c r="H19" i="3"/>
  <c r="I9" i="3"/>
  <c r="I22" i="3"/>
  <c r="I7" i="3"/>
  <c r="I26" i="3"/>
  <c r="H3" i="3"/>
  <c r="C4" i="3" s="1"/>
  <c r="I25" i="3"/>
  <c r="H25" i="3"/>
  <c r="H21" i="3"/>
  <c r="H12" i="3"/>
  <c r="I17" i="3"/>
  <c r="I23" i="3"/>
  <c r="H13" i="3"/>
  <c r="H16" i="3"/>
  <c r="I16" i="3"/>
  <c r="H20" i="3"/>
  <c r="H24" i="3"/>
  <c r="H17" i="3"/>
  <c r="H26" i="3"/>
  <c r="H6" i="3"/>
  <c r="H4" i="3"/>
  <c r="I11" i="3"/>
  <c r="H22" i="3"/>
  <c r="H14" i="3"/>
  <c r="H7" i="3"/>
  <c r="H23" i="3"/>
  <c r="H15" i="3"/>
  <c r="H18" i="3"/>
  <c r="H5" i="3"/>
  <c r="I8" i="3"/>
  <c r="I18" i="3"/>
  <c r="E89" i="1"/>
  <c r="F88" i="1"/>
  <c r="C5" i="3"/>
  <c r="E23" i="1" s="1"/>
  <c r="B34" i="3" s="1"/>
  <c r="D34" i="3" s="1"/>
  <c r="F23" i="1" s="1"/>
  <c r="I14" i="3"/>
  <c r="E3" i="3"/>
  <c r="E83" i="1"/>
  <c r="E25" i="3"/>
  <c r="F89" i="1"/>
  <c r="E21" i="3"/>
  <c r="A32" i="3"/>
  <c r="A40" i="3"/>
  <c r="D79" i="1"/>
  <c r="E71" i="1"/>
  <c r="E13" i="3"/>
  <c r="C21" i="3"/>
  <c r="E39" i="1" s="1"/>
  <c r="B50" i="3" s="1"/>
  <c r="D50" i="3" s="1"/>
  <c r="F39" i="1" s="1"/>
  <c r="I19" i="3"/>
  <c r="E93" i="1"/>
  <c r="D92" i="1"/>
  <c r="F85" i="1"/>
  <c r="D80" i="1"/>
  <c r="E73" i="1"/>
  <c r="F72" i="1"/>
  <c r="A64" i="1"/>
  <c r="A63" i="1"/>
  <c r="C15" i="3"/>
  <c r="E33" i="1" s="1"/>
  <c r="B44" i="3" s="1"/>
  <c r="D44" i="3" s="1"/>
  <c r="F33" i="1" s="1"/>
  <c r="D78" i="1"/>
  <c r="E79" i="1"/>
  <c r="F71" i="1"/>
  <c r="C10" i="3"/>
  <c r="E28" i="1" s="1"/>
  <c r="B39" i="3" s="1"/>
  <c r="D39" i="3" s="1"/>
  <c r="F28" i="1" s="1"/>
  <c r="F78" i="1"/>
  <c r="F93" i="1"/>
  <c r="D88" i="1"/>
  <c r="E22" i="3"/>
  <c r="I21" i="3" s="1"/>
  <c r="C28" i="3" l="1"/>
  <c r="E22" i="1"/>
  <c r="I20" i="3"/>
  <c r="F3" i="3"/>
  <c r="I24" i="3"/>
  <c r="A34" i="3"/>
  <c r="D35" i="3" s="1"/>
  <c r="F24" i="1" s="1"/>
  <c r="E5" i="3"/>
  <c r="D24" i="1"/>
  <c r="I12" i="3"/>
  <c r="A35" i="3" l="1"/>
  <c r="D36" i="3" s="1"/>
  <c r="F25" i="1" s="1"/>
  <c r="D25" i="1"/>
  <c r="E6" i="3"/>
  <c r="F5" i="3"/>
  <c r="I4" i="3"/>
  <c r="B33" i="3"/>
  <c r="E45" i="1"/>
  <c r="B56" i="3" l="1"/>
  <c r="D33" i="3"/>
  <c r="F22" i="1" s="1"/>
  <c r="F45" i="1" s="1"/>
  <c r="F6" i="3"/>
  <c r="I5" i="3"/>
  <c r="E28" i="3"/>
  <c r="E7" i="3"/>
  <c r="A36" i="3"/>
  <c r="F7" i="3" l="1"/>
  <c r="F8" i="3" s="1"/>
  <c r="F9" i="3" s="1"/>
  <c r="F10" i="3" s="1"/>
  <c r="F11" i="3" s="1"/>
  <c r="F12" i="3" s="1"/>
  <c r="F13" i="3" s="1"/>
  <c r="F14" i="3" s="1"/>
  <c r="F15" i="3" s="1"/>
  <c r="F16" i="3" s="1"/>
  <c r="F17" i="3" s="1"/>
  <c r="F18" i="3" s="1"/>
  <c r="F19" i="3" s="1"/>
  <c r="F20" i="3" s="1"/>
  <c r="F21" i="3" s="1"/>
  <c r="F22" i="3" s="1"/>
  <c r="F23" i="3" s="1"/>
  <c r="F24" i="3" s="1"/>
  <c r="F25" i="3" s="1"/>
  <c r="F26" i="3" s="1"/>
  <c r="I6" i="3"/>
  <c r="F28" i="3" l="1"/>
</calcChain>
</file>

<file path=xl/sharedStrings.xml><?xml version="1.0" encoding="utf-8"?>
<sst xmlns="http://schemas.openxmlformats.org/spreadsheetml/2006/main" count="108" uniqueCount="64">
  <si>
    <t>Hoofdsom</t>
  </si>
  <si>
    <t>Gemeente:</t>
  </si>
  <si>
    <t>Rente</t>
  </si>
  <si>
    <t>dag</t>
  </si>
  <si>
    <t>maand</t>
  </si>
  <si>
    <t>dagen</t>
  </si>
  <si>
    <t>Aantal</t>
  </si>
  <si>
    <t>Renteperc</t>
  </si>
  <si>
    <t>Totaal</t>
  </si>
  <si>
    <t>Naam:</t>
  </si>
  <si>
    <t>Adres:</t>
  </si>
  <si>
    <t>Postcode/Woonplaats:</t>
  </si>
  <si>
    <t>Vorderingnummer:</t>
  </si>
  <si>
    <t xml:space="preserve"> </t>
  </si>
  <si>
    <t>Schrikkeljaar</t>
  </si>
  <si>
    <t>Ingave code's voor soort lening</t>
  </si>
  <si>
    <t>Code</t>
  </si>
  <si>
    <t>Omschrijving</t>
  </si>
  <si>
    <t>Lening 60</t>
  </si>
  <si>
    <t>Lening 61</t>
  </si>
  <si>
    <t>Lening 62</t>
  </si>
  <si>
    <t>Lening 63</t>
  </si>
  <si>
    <t>Lening 64</t>
  </si>
  <si>
    <t>Lening 65</t>
  </si>
  <si>
    <t>Lening 66</t>
  </si>
  <si>
    <t>Lening 67</t>
  </si>
  <si>
    <t>Code lening</t>
  </si>
  <si>
    <t>Klantnummer:</t>
  </si>
  <si>
    <t>Saldo lening</t>
  </si>
  <si>
    <t>Rentepercentage:</t>
  </si>
  <si>
    <t>Jaar</t>
  </si>
  <si>
    <t>Startdatum</t>
  </si>
  <si>
    <t>Bedrag</t>
  </si>
  <si>
    <t>aflossing</t>
  </si>
  <si>
    <t>Saldo</t>
  </si>
  <si>
    <t>hoofdsom</t>
  </si>
  <si>
    <t>Dagen</t>
  </si>
  <si>
    <t>Renteberekening</t>
  </si>
  <si>
    <t>Gemeente: Test</t>
  </si>
  <si>
    <t>Berekening Rente lening per kalenderjaar</t>
  </si>
  <si>
    <t>Rentedatum</t>
  </si>
  <si>
    <t>Handleiding</t>
  </si>
  <si>
    <t>* In de spreadsheet kunnen alleen de grijze velden worden ingevuld!</t>
  </si>
  <si>
    <t>Deze tekst kan naar behoefte van de gebruiker worden aangepast.</t>
  </si>
  <si>
    <t>Naw gegevens:</t>
  </si>
  <si>
    <t>Deze velden spreken voor zich.</t>
  </si>
  <si>
    <t>Code lening:</t>
  </si>
  <si>
    <t>Vul hier het voor de lening toepasselijke rentepercentage in.</t>
  </si>
  <si>
    <t>Saldo lening:</t>
  </si>
  <si>
    <t xml:space="preserve">Vul hier het saldo van de geldlening in.
Dit kan het beginbedrag van de lening zijn, maar ook het
saldo van de lening op 1 januari. </t>
  </si>
  <si>
    <t>Startdatum:</t>
  </si>
  <si>
    <t>Dit is bij een nieuwe lening de datum verstrekking, en bij een
bestaande lening zal dit veelal 1 januari van het boekjaar zijn.</t>
  </si>
  <si>
    <t>Rentedatum e.d.</t>
  </si>
  <si>
    <t>Alleen de grijze vlakken kunnen gevuld worden.
Op de eerste regel worden automatisch de startdatum, het bedrag
van de hoofdsom en het saldo hoofdsom gevuld.
Zie onder.</t>
  </si>
  <si>
    <t>Als er een bedrag wordt afgelost, dan moet onder rentedatum de
betalingsdatum ingevuld worden en in de kolom "bedrag aflossing"
het bedrag van de betaling. Het aantal dagen en de rente worden
dan automatisch gevuld.
Zie onder.</t>
  </si>
  <si>
    <t>Op deze wijze worden alle aflossingen in een kalenderjaar gevuld.</t>
  </si>
  <si>
    <t xml:space="preserve">Stel deze klant lost nog 3 keer af in het kalenderjaar, dan kan het </t>
  </si>
  <si>
    <t>aflossingsschema eruit zien als volgt:</t>
  </si>
  <si>
    <t>In bovenstaand schema is de rente berekend t/m 30-11-2012.
Aan het einde van het jaar willen we echter de rente tot en met
31 december weten. Omdat te bereiken hoeven we alleen onder
30 november de datum 31-12-2012 in te vullen. De rente wordt dan
automatisch aangevuld met het rentebedrag tot en met 31 december.
Zie onder.</t>
  </si>
  <si>
    <t>Op de onderste regel verschijnen dan in dit voorbeeld de totalen
over het hele jaar 2012.</t>
  </si>
  <si>
    <t>* Let op: Code's sorteren op grootte.</t>
  </si>
  <si>
    <t xml:space="preserve">   J.Liemburg</t>
  </si>
  <si>
    <t>© Langhenkel Talenter Academie</t>
  </si>
  <si>
    <r>
      <t xml:space="preserve">Op het tabblad </t>
    </r>
    <r>
      <rPr>
        <b/>
        <sz val="10"/>
        <rFont val="Calibri"/>
        <family val="2"/>
        <scheme val="minor"/>
      </rPr>
      <t>code's</t>
    </r>
    <r>
      <rPr>
        <sz val="10"/>
        <rFont val="Calibri"/>
        <family val="2"/>
        <scheme val="minor"/>
      </rPr>
      <t xml:space="preserve"> kunnen naar behoefte code's met de
bijbehorende omschrijving worden ingevuld.
Als op het tabblad </t>
    </r>
    <r>
      <rPr>
        <b/>
        <sz val="10"/>
        <rFont val="Calibri"/>
        <family val="2"/>
        <scheme val="minor"/>
      </rPr>
      <t>berekening</t>
    </r>
    <r>
      <rPr>
        <sz val="10"/>
        <rFont val="Calibri"/>
        <family val="2"/>
        <scheme val="minor"/>
      </rPr>
      <t xml:space="preserve"> in het veld achter code lening
de code wordt ingevuld, wordt de bijbehorende omschrijving
automatisch opgehaald.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</si>
</sst>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quot;€&quot;\ * #,##0.00_ ;_ &quot;€&quot;\ * \-#,##0.00_ ;_ &quot;€&quot;\ * &quot;-&quot;??_ ;_ @_ "/>
    <numFmt numFmtId="164" formatCode="_-&quot;€&quot;\ * #,##0.00_-;_-&quot;€&quot;\ * #,##0.00\-;_-&quot;€&quot;\ * &quot;-&quot;??_-;_-@_-"/>
  </numFmts>
  <fonts count="7" x14ac:knownFonts="1">
    <font>
      <sz val="10"/>
      <name val="Arial"/>
    </font>
    <font>
      <sz val="8"/>
      <name val="Arial"/>
      <family val="2"/>
    </font>
    <font>
      <sz val="10"/>
      <name val="Arial"/>
      <family val="2"/>
    </font>
    <font>
      <b/>
      <sz val="12"/>
      <name val="Calibri"/>
      <family val="2"/>
      <scheme val="minor"/>
    </font>
    <font>
      <sz val="10"/>
      <name val="Calibri"/>
      <family val="2"/>
      <scheme val="minor"/>
    </font>
    <font>
      <sz val="8"/>
      <name val="Calibri"/>
      <family val="2"/>
      <scheme val="minor"/>
    </font>
    <font>
      <b/>
      <sz val="10"/>
      <name val="Calibri"/>
      <family val="2"/>
      <scheme val="minor"/>
    </font>
  </fonts>
  <fills count="4">
    <fill>
      <patternFill patternType="none"/>
    </fill>
    <fill>
      <patternFill patternType="gray125"/>
    </fill>
    <fill>
      <patternFill patternType="solid">
        <fgColor indexed="9"/>
        <bgColor indexed="64"/>
      </patternFill>
    </fill>
    <fill>
      <patternFill patternType="solid">
        <fgColor theme="3" tint="0.79998168889431442"/>
        <bgColor indexed="64"/>
      </patternFill>
    </fill>
  </fills>
  <borders count="24">
    <border>
      <left/>
      <right/>
      <top/>
      <bottom/>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diagonal/>
    </border>
    <border>
      <left style="double">
        <color indexed="64"/>
      </left>
      <right style="thin">
        <color indexed="64"/>
      </right>
      <top/>
      <bottom style="double">
        <color indexed="64"/>
      </bottom>
      <diagonal/>
    </border>
    <border>
      <left style="double">
        <color indexed="64"/>
      </left>
      <right style="thin">
        <color indexed="64"/>
      </right>
      <top/>
      <bottom/>
      <diagonal/>
    </border>
    <border>
      <left style="thin">
        <color indexed="64"/>
      </left>
      <right style="thin">
        <color indexed="64"/>
      </right>
      <top/>
      <bottom/>
      <diagonal/>
    </border>
    <border>
      <left style="thin">
        <color indexed="64"/>
      </left>
      <right style="double">
        <color indexed="64"/>
      </right>
      <top/>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bottom style="double">
        <color indexed="64"/>
      </bottom>
      <diagonal/>
    </border>
    <border>
      <left style="thin">
        <color indexed="64"/>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double">
        <color indexed="64"/>
      </left>
      <right style="thin">
        <color indexed="64"/>
      </right>
      <top style="double">
        <color indexed="64"/>
      </top>
      <bottom/>
      <diagonal/>
    </border>
    <border>
      <left style="thin">
        <color indexed="64"/>
      </left>
      <right style="thin">
        <color indexed="64"/>
      </right>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2" fillId="0" borderId="0"/>
  </cellStyleXfs>
  <cellXfs count="60">
    <xf numFmtId="0" fontId="0" fillId="0" borderId="0" xfId="0"/>
    <xf numFmtId="14" fontId="0" fillId="0" borderId="0" xfId="0" applyNumberFormat="1"/>
    <xf numFmtId="10" fontId="0" fillId="0" borderId="0" xfId="0" applyNumberFormat="1"/>
    <xf numFmtId="2" fontId="0" fillId="0" borderId="0" xfId="0" applyNumberFormat="1"/>
    <xf numFmtId="1" fontId="0" fillId="0" borderId="0" xfId="0" applyNumberFormat="1"/>
    <xf numFmtId="0" fontId="0" fillId="0" borderId="10" xfId="0" applyBorder="1"/>
    <xf numFmtId="0" fontId="2" fillId="0" borderId="0" xfId="0" applyFont="1"/>
    <xf numFmtId="14" fontId="2" fillId="0" borderId="0" xfId="0" applyNumberFormat="1" applyFont="1"/>
    <xf numFmtId="0" fontId="3" fillId="0" borderId="0" xfId="0" applyFont="1"/>
    <xf numFmtId="0" fontId="4" fillId="0" borderId="0" xfId="0" applyFont="1"/>
    <xf numFmtId="0" fontId="3" fillId="2" borderId="0" xfId="0" applyFont="1" applyFill="1"/>
    <xf numFmtId="0" fontId="4" fillId="0" borderId="13" xfId="0" applyFont="1" applyBorder="1"/>
    <xf numFmtId="0" fontId="4" fillId="0" borderId="1" xfId="0" applyFont="1" applyBorder="1"/>
    <xf numFmtId="0" fontId="4" fillId="0" borderId="2" xfId="0" applyFont="1" applyBorder="1"/>
    <xf numFmtId="0" fontId="4" fillId="0" borderId="3" xfId="0" applyFont="1" applyBorder="1"/>
    <xf numFmtId="14" fontId="4" fillId="0" borderId="14" xfId="0" applyNumberFormat="1" applyFont="1" applyBorder="1"/>
    <xf numFmtId="0" fontId="4" fillId="0" borderId="14" xfId="0" applyFont="1" applyBorder="1"/>
    <xf numFmtId="0" fontId="4" fillId="0" borderId="9" xfId="0" applyFont="1" applyBorder="1"/>
    <xf numFmtId="14" fontId="4" fillId="0" borderId="4" xfId="0" applyNumberFormat="1" applyFont="1" applyBorder="1"/>
    <xf numFmtId="44" fontId="4" fillId="0" borderId="5" xfId="0" applyNumberFormat="1" applyFont="1" applyBorder="1"/>
    <xf numFmtId="0" fontId="4" fillId="0" borderId="5" xfId="0" applyFont="1" applyBorder="1"/>
    <xf numFmtId="164" fontId="4" fillId="0" borderId="5" xfId="0" applyNumberFormat="1" applyFont="1" applyBorder="1"/>
    <xf numFmtId="10" fontId="4" fillId="0" borderId="5" xfId="0" applyNumberFormat="1" applyFont="1" applyBorder="1"/>
    <xf numFmtId="164" fontId="4" fillId="0" borderId="6" xfId="0" applyNumberFormat="1" applyFont="1" applyBorder="1"/>
    <xf numFmtId="14" fontId="4" fillId="0" borderId="5" xfId="0" applyNumberFormat="1" applyFont="1" applyBorder="1"/>
    <xf numFmtId="1" fontId="4" fillId="0" borderId="5" xfId="0" applyNumberFormat="1" applyFont="1" applyBorder="1" applyAlignment="1">
      <alignment horizontal="center"/>
    </xf>
    <xf numFmtId="14" fontId="4" fillId="0" borderId="7" xfId="0" applyNumberFormat="1" applyFont="1" applyBorder="1"/>
    <xf numFmtId="164" fontId="4" fillId="0" borderId="7" xfId="0" applyNumberFormat="1" applyFont="1" applyBorder="1"/>
    <xf numFmtId="1" fontId="4" fillId="0" borderId="7" xfId="0" applyNumberFormat="1" applyFont="1" applyBorder="1" applyAlignment="1">
      <alignment horizontal="center"/>
    </xf>
    <xf numFmtId="164" fontId="4" fillId="0" borderId="8" xfId="0" applyNumberFormat="1" applyFont="1" applyBorder="1"/>
    <xf numFmtId="44" fontId="4" fillId="0" borderId="14" xfId="0" applyNumberFormat="1" applyFont="1" applyBorder="1"/>
    <xf numFmtId="164" fontId="4" fillId="0" borderId="14" xfId="0" applyNumberFormat="1" applyFont="1" applyBorder="1"/>
    <xf numFmtId="1" fontId="4" fillId="0" borderId="14" xfId="0" applyNumberFormat="1" applyFont="1" applyBorder="1" applyAlignment="1">
      <alignment horizontal="center"/>
    </xf>
    <xf numFmtId="164" fontId="4" fillId="0" borderId="9" xfId="0" applyNumberFormat="1" applyFont="1" applyBorder="1"/>
    <xf numFmtId="164" fontId="5" fillId="2" borderId="0" xfId="1" applyNumberFormat="1" applyFont="1" applyFill="1"/>
    <xf numFmtId="0" fontId="6" fillId="2" borderId="12" xfId="0" applyFont="1" applyFill="1" applyBorder="1" applyProtection="1">
      <protection locked="0"/>
    </xf>
    <xf numFmtId="0" fontId="4" fillId="0" borderId="0" xfId="0" applyFont="1" applyAlignment="1">
      <alignment vertical="top"/>
    </xf>
    <xf numFmtId="0" fontId="4" fillId="0" borderId="0" xfId="0" applyFont="1" applyAlignment="1">
      <alignment vertical="top" wrapText="1"/>
    </xf>
    <xf numFmtId="0" fontId="4" fillId="0" borderId="0" xfId="0" applyFont="1" applyAlignment="1">
      <alignment wrapText="1"/>
    </xf>
    <xf numFmtId="0" fontId="4" fillId="0" borderId="10" xfId="0" applyFont="1" applyBorder="1" applyAlignment="1">
      <alignment horizontal="left"/>
    </xf>
    <xf numFmtId="0" fontId="4" fillId="0" borderId="0" xfId="0" applyFont="1" applyAlignment="1">
      <alignment horizontal="left"/>
    </xf>
    <xf numFmtId="0" fontId="3" fillId="3" borderId="0" xfId="0" applyFont="1" applyFill="1" applyAlignment="1" applyProtection="1">
      <alignment horizontal="left"/>
      <protection locked="0"/>
    </xf>
    <xf numFmtId="0" fontId="4" fillId="3" borderId="16" xfId="0" applyFont="1" applyFill="1" applyBorder="1" applyProtection="1">
      <protection locked="0"/>
    </xf>
    <xf numFmtId="0" fontId="4" fillId="3" borderId="21" xfId="0" applyFont="1" applyFill="1" applyBorder="1" applyAlignment="1" applyProtection="1">
      <alignment horizontal="left"/>
      <protection locked="0"/>
    </xf>
    <xf numFmtId="0" fontId="4" fillId="3" borderId="22" xfId="0" applyFont="1" applyFill="1" applyBorder="1" applyAlignment="1" applyProtection="1">
      <alignment horizontal="left"/>
      <protection locked="0"/>
    </xf>
    <xf numFmtId="0" fontId="4" fillId="3" borderId="23" xfId="0" applyFont="1" applyFill="1" applyBorder="1" applyAlignment="1" applyProtection="1">
      <alignment horizontal="left"/>
      <protection locked="0"/>
    </xf>
    <xf numFmtId="1" fontId="4" fillId="3" borderId="16" xfId="0" applyNumberFormat="1" applyFont="1" applyFill="1" applyBorder="1" applyAlignment="1" applyProtection="1">
      <alignment horizontal="center"/>
      <protection locked="0"/>
    </xf>
    <xf numFmtId="10" fontId="4" fillId="3" borderId="16" xfId="0" applyNumberFormat="1" applyFont="1" applyFill="1" applyBorder="1" applyProtection="1">
      <protection locked="0"/>
    </xf>
    <xf numFmtId="44" fontId="4" fillId="3" borderId="16" xfId="0" applyNumberFormat="1" applyFont="1" applyFill="1" applyBorder="1" applyProtection="1">
      <protection locked="0"/>
    </xf>
    <xf numFmtId="14" fontId="4" fillId="3" borderId="16" xfId="0" applyNumberFormat="1" applyFont="1" applyFill="1" applyBorder="1" applyProtection="1">
      <protection locked="0"/>
    </xf>
    <xf numFmtId="14" fontId="4" fillId="3" borderId="4" xfId="0" applyNumberFormat="1" applyFont="1" applyFill="1" applyBorder="1" applyProtection="1">
      <protection locked="0"/>
    </xf>
    <xf numFmtId="14" fontId="4" fillId="3" borderId="17" xfId="0" applyNumberFormat="1" applyFont="1" applyFill="1" applyBorder="1" applyProtection="1">
      <protection locked="0"/>
    </xf>
    <xf numFmtId="164" fontId="4" fillId="3" borderId="5" xfId="0" applyNumberFormat="1" applyFont="1" applyFill="1" applyBorder="1" applyProtection="1">
      <protection locked="0"/>
    </xf>
    <xf numFmtId="164" fontId="4" fillId="3" borderId="7" xfId="0" applyNumberFormat="1" applyFont="1" applyFill="1" applyBorder="1" applyProtection="1">
      <protection locked="0"/>
    </xf>
    <xf numFmtId="0" fontId="4" fillId="3" borderId="11" xfId="0" applyFont="1" applyFill="1" applyBorder="1" applyProtection="1">
      <protection locked="0"/>
    </xf>
    <xf numFmtId="0" fontId="4" fillId="3" borderId="18" xfId="0" applyFont="1" applyFill="1" applyBorder="1" applyAlignment="1" applyProtection="1">
      <alignment horizontal="left"/>
      <protection locked="0"/>
    </xf>
    <xf numFmtId="0" fontId="4" fillId="3" borderId="12" xfId="0" applyFont="1" applyFill="1" applyBorder="1" applyProtection="1">
      <protection locked="0"/>
    </xf>
    <xf numFmtId="0" fontId="4" fillId="3" borderId="19" xfId="0" applyFont="1" applyFill="1" applyBorder="1" applyAlignment="1" applyProtection="1">
      <alignment horizontal="left"/>
      <protection locked="0"/>
    </xf>
    <xf numFmtId="0" fontId="4" fillId="3" borderId="15" xfId="0" applyFont="1" applyFill="1" applyBorder="1" applyProtection="1">
      <protection locked="0"/>
    </xf>
    <xf numFmtId="0" fontId="4" fillId="3" borderId="20" xfId="0" applyFont="1" applyFill="1" applyBorder="1" applyAlignment="1" applyProtection="1">
      <alignment horizontal="left"/>
      <protection locked="0"/>
    </xf>
  </cellXfs>
  <cellStyles count="2">
    <cellStyle name="Standaard" xfId="0" builtinId="0"/>
    <cellStyle name="Standaard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5" Type="http://schemas.openxmlformats.org/officeDocument/2006/relationships/image" Target="../media/image1.png"/><Relationship Id="rId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2</xdr:col>
      <xdr:colOff>628650</xdr:colOff>
      <xdr:row>0</xdr:row>
      <xdr:rowOff>133350</xdr:rowOff>
    </xdr:from>
    <xdr:to>
      <xdr:col>6</xdr:col>
      <xdr:colOff>495300</xdr:colOff>
      <xdr:row>0</xdr:row>
      <xdr:rowOff>304800</xdr:rowOff>
    </xdr:to>
    <xdr:pic>
      <xdr:nvPicPr>
        <xdr:cNvPr id="2" name="Afbeelding 2">
          <a:extLst>
            <a:ext uri="{FF2B5EF4-FFF2-40B4-BE49-F238E27FC236}">
              <a16:creationId xmlns:a16="http://schemas.microsoft.com/office/drawing/2014/main" id="{02D5D6E8-BFA5-4A2E-B369-54FDAA7274E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52675" y="133350"/>
          <a:ext cx="3162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1752600</xdr:colOff>
      <xdr:row>0</xdr:row>
      <xdr:rowOff>114300</xdr:rowOff>
    </xdr:from>
    <xdr:to>
      <xdr:col>4</xdr:col>
      <xdr:colOff>476250</xdr:colOff>
      <xdr:row>0</xdr:row>
      <xdr:rowOff>285750</xdr:rowOff>
    </xdr:to>
    <xdr:pic>
      <xdr:nvPicPr>
        <xdr:cNvPr id="2" name="Afbeelding 2">
          <a:extLst>
            <a:ext uri="{FF2B5EF4-FFF2-40B4-BE49-F238E27FC236}">
              <a16:creationId xmlns:a16="http://schemas.microsoft.com/office/drawing/2014/main" id="{7EFF62FA-D27B-434F-A2A9-FAE23AB1E1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62200" y="114300"/>
          <a:ext cx="3162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28575</xdr:colOff>
      <xdr:row>18</xdr:row>
      <xdr:rowOff>161925</xdr:rowOff>
    </xdr:from>
    <xdr:to>
      <xdr:col>2</xdr:col>
      <xdr:colOff>561975</xdr:colOff>
      <xdr:row>40</xdr:row>
      <xdr:rowOff>104775</xdr:rowOff>
    </xdr:to>
    <xdr:pic>
      <xdr:nvPicPr>
        <xdr:cNvPr id="5146" name="Afbeelding 3">
          <a:extLst>
            <a:ext uri="{FF2B5EF4-FFF2-40B4-BE49-F238E27FC236}">
              <a16:creationId xmlns:a16="http://schemas.microsoft.com/office/drawing/2014/main" id="{7725F023-F9D6-465E-AEEF-69A35E97581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t="20042" r="31914"/>
        <a:stretch>
          <a:fillRect/>
        </a:stretch>
      </xdr:blipFill>
      <xdr:spPr bwMode="auto">
        <a:xfrm>
          <a:off x="28575" y="4772025"/>
          <a:ext cx="5305425" cy="3505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48</xdr:row>
      <xdr:rowOff>57150</xdr:rowOff>
    </xdr:from>
    <xdr:to>
      <xdr:col>2</xdr:col>
      <xdr:colOff>542925</xdr:colOff>
      <xdr:row>68</xdr:row>
      <xdr:rowOff>47625</xdr:rowOff>
    </xdr:to>
    <xdr:pic>
      <xdr:nvPicPr>
        <xdr:cNvPr id="5147" name="Afbeelding 5">
          <a:extLst>
            <a:ext uri="{FF2B5EF4-FFF2-40B4-BE49-F238E27FC236}">
              <a16:creationId xmlns:a16="http://schemas.microsoft.com/office/drawing/2014/main" id="{3EEB8BE5-2ECA-4783-8D68-575A7D5C3A2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t="23961" r="36082" b="7019"/>
        <a:stretch>
          <a:fillRect/>
        </a:stretch>
      </xdr:blipFill>
      <xdr:spPr bwMode="auto">
        <a:xfrm>
          <a:off x="0" y="10334625"/>
          <a:ext cx="5314950" cy="3228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73</xdr:row>
      <xdr:rowOff>47625</xdr:rowOff>
    </xdr:from>
    <xdr:to>
      <xdr:col>2</xdr:col>
      <xdr:colOff>495300</xdr:colOff>
      <xdr:row>94</xdr:row>
      <xdr:rowOff>57150</xdr:rowOff>
    </xdr:to>
    <xdr:pic>
      <xdr:nvPicPr>
        <xdr:cNvPr id="5148" name="Afbeelding 6">
          <a:extLst>
            <a:ext uri="{FF2B5EF4-FFF2-40B4-BE49-F238E27FC236}">
              <a16:creationId xmlns:a16="http://schemas.microsoft.com/office/drawing/2014/main" id="{39FAC250-2CBF-44F1-BF2C-C66DCEB3211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t="20943" r="37474" b="7021"/>
        <a:stretch>
          <a:fillRect/>
        </a:stretch>
      </xdr:blipFill>
      <xdr:spPr bwMode="auto">
        <a:xfrm>
          <a:off x="0" y="14373225"/>
          <a:ext cx="5267325" cy="3409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103</xdr:row>
      <xdr:rowOff>76200</xdr:rowOff>
    </xdr:from>
    <xdr:to>
      <xdr:col>2</xdr:col>
      <xdr:colOff>561975</xdr:colOff>
      <xdr:row>135</xdr:row>
      <xdr:rowOff>104775</xdr:rowOff>
    </xdr:to>
    <xdr:pic>
      <xdr:nvPicPr>
        <xdr:cNvPr id="5149" name="Afbeelding 8">
          <a:extLst>
            <a:ext uri="{FF2B5EF4-FFF2-40B4-BE49-F238E27FC236}">
              <a16:creationId xmlns:a16="http://schemas.microsoft.com/office/drawing/2014/main" id="{6693C7D6-AE81-49CB-9588-A15425615552}"/>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t="20966" r="58121" b="7800"/>
        <a:stretch>
          <a:fillRect/>
        </a:stretch>
      </xdr:blipFill>
      <xdr:spPr bwMode="auto">
        <a:xfrm>
          <a:off x="0" y="20393025"/>
          <a:ext cx="5334000" cy="521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1143000</xdr:colOff>
      <xdr:row>0</xdr:row>
      <xdr:rowOff>114300</xdr:rowOff>
    </xdr:from>
    <xdr:to>
      <xdr:col>2</xdr:col>
      <xdr:colOff>561975</xdr:colOff>
      <xdr:row>0</xdr:row>
      <xdr:rowOff>285750</xdr:rowOff>
    </xdr:to>
    <xdr:pic>
      <xdr:nvPicPr>
        <xdr:cNvPr id="6" name="Afbeelding 2">
          <a:extLst>
            <a:ext uri="{FF2B5EF4-FFF2-40B4-BE49-F238E27FC236}">
              <a16:creationId xmlns:a16="http://schemas.microsoft.com/office/drawing/2014/main" id="{7FB97CED-2E6C-4B30-9548-DBA859B52A94}"/>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2171700" y="114300"/>
          <a:ext cx="3162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99"/>
  <sheetViews>
    <sheetView showGridLines="0" tabSelected="1" zoomScaleNormal="100" workbookViewId="0">
      <selection activeCell="C4" sqref="C4:G4"/>
    </sheetView>
  </sheetViews>
  <sheetFormatPr defaultRowHeight="12.75" x14ac:dyDescent="0.2"/>
  <cols>
    <col min="1" max="1" width="11.7109375" style="9" customWidth="1"/>
    <col min="2" max="2" width="14.140625" style="9" customWidth="1"/>
    <col min="3" max="3" width="14.7109375" style="9" customWidth="1"/>
    <col min="4" max="4" width="15" style="9" customWidth="1"/>
    <col min="5" max="5" width="6.42578125" style="9" customWidth="1"/>
    <col min="6" max="6" width="13.28515625" style="9" customWidth="1"/>
    <col min="7" max="16384" width="9.140625" style="9"/>
  </cols>
  <sheetData>
    <row r="1" spans="1:11" ht="29.25" customHeight="1" x14ac:dyDescent="0.2"/>
    <row r="2" spans="1:11" ht="15.75" x14ac:dyDescent="0.25">
      <c r="A2" s="8" t="s">
        <v>39</v>
      </c>
      <c r="B2" s="8"/>
      <c r="D2" s="8"/>
      <c r="E2" s="8"/>
      <c r="F2" s="8"/>
      <c r="G2" s="8"/>
      <c r="H2" s="8"/>
      <c r="I2" s="8"/>
      <c r="J2" s="8"/>
      <c r="K2" s="8"/>
    </row>
    <row r="3" spans="1:11" ht="15.75" x14ac:dyDescent="0.25">
      <c r="A3" s="8"/>
      <c r="B3" s="8"/>
      <c r="D3" s="8"/>
      <c r="E3" s="8"/>
      <c r="F3" s="8"/>
      <c r="G3" s="8"/>
      <c r="H3" s="8"/>
      <c r="I3" s="8"/>
      <c r="J3" s="8"/>
      <c r="K3" s="8"/>
    </row>
    <row r="4" spans="1:11" ht="15.75" x14ac:dyDescent="0.25">
      <c r="A4" s="10"/>
      <c r="B4" s="10"/>
      <c r="C4" s="41" t="s">
        <v>38</v>
      </c>
      <c r="D4" s="41"/>
      <c r="E4" s="41"/>
      <c r="F4" s="41"/>
      <c r="G4" s="41"/>
    </row>
    <row r="6" spans="1:11" ht="15.75" x14ac:dyDescent="0.25">
      <c r="A6" s="9" t="s">
        <v>27</v>
      </c>
      <c r="C6" s="42"/>
      <c r="D6" s="8"/>
    </row>
    <row r="7" spans="1:11" ht="15.75" x14ac:dyDescent="0.25">
      <c r="A7" s="9" t="s">
        <v>12</v>
      </c>
      <c r="C7" s="42"/>
      <c r="D7" s="8"/>
    </row>
    <row r="8" spans="1:11" ht="15.75" x14ac:dyDescent="0.25">
      <c r="D8" s="8"/>
    </row>
    <row r="9" spans="1:11" x14ac:dyDescent="0.2">
      <c r="B9" s="9" t="s">
        <v>9</v>
      </c>
      <c r="D9" s="43" t="s">
        <v>13</v>
      </c>
      <c r="E9" s="44"/>
      <c r="F9" s="44"/>
      <c r="G9" s="45"/>
    </row>
    <row r="10" spans="1:11" x14ac:dyDescent="0.2">
      <c r="B10" s="9" t="s">
        <v>10</v>
      </c>
      <c r="D10" s="43" t="s">
        <v>13</v>
      </c>
      <c r="E10" s="44"/>
      <c r="F10" s="44"/>
      <c r="G10" s="45"/>
    </row>
    <row r="11" spans="1:11" x14ac:dyDescent="0.2">
      <c r="B11" s="9" t="s">
        <v>11</v>
      </c>
      <c r="D11" s="43" t="s">
        <v>13</v>
      </c>
      <c r="E11" s="44"/>
      <c r="F11" s="44"/>
      <c r="G11" s="45"/>
    </row>
    <row r="13" spans="1:11" ht="15.75" x14ac:dyDescent="0.25">
      <c r="D13" s="8"/>
    </row>
    <row r="14" spans="1:11" x14ac:dyDescent="0.2">
      <c r="A14" s="9" t="s">
        <v>26</v>
      </c>
      <c r="B14" s="46">
        <v>50</v>
      </c>
      <c r="C14" s="39" t="str">
        <f>VLOOKUP(B14,'Code''s'!A5:B29,2)</f>
        <v>Lening 61</v>
      </c>
      <c r="D14" s="40"/>
      <c r="E14" s="40"/>
    </row>
    <row r="15" spans="1:11" x14ac:dyDescent="0.2">
      <c r="A15" s="9" t="s">
        <v>29</v>
      </c>
      <c r="B15" s="47">
        <v>0.08</v>
      </c>
      <c r="C15" s="9" t="s">
        <v>13</v>
      </c>
      <c r="D15" s="9" t="str">
        <f>IF(Rekenblad!J1=0," ","Let op: maximale ingave is 24 maanden !!!!")</f>
        <v xml:space="preserve"> </v>
      </c>
    </row>
    <row r="16" spans="1:11" x14ac:dyDescent="0.2">
      <c r="A16" s="9" t="s">
        <v>28</v>
      </c>
      <c r="B16" s="48">
        <v>10000</v>
      </c>
    </row>
    <row r="17" spans="1:6" x14ac:dyDescent="0.2">
      <c r="A17" s="9" t="s">
        <v>31</v>
      </c>
      <c r="B17" s="49">
        <v>43101</v>
      </c>
    </row>
    <row r="18" spans="1:6" ht="13.5" thickBot="1" x14ac:dyDescent="0.25"/>
    <row r="19" spans="1:6" ht="13.5" thickTop="1" x14ac:dyDescent="0.2">
      <c r="A19" s="11" t="s">
        <v>40</v>
      </c>
      <c r="B19" s="12"/>
      <c r="C19" s="12" t="s">
        <v>32</v>
      </c>
      <c r="D19" s="12" t="s">
        <v>34</v>
      </c>
      <c r="E19" s="12" t="s">
        <v>6</v>
      </c>
      <c r="F19" s="13"/>
    </row>
    <row r="20" spans="1:6" ht="13.5" thickBot="1" x14ac:dyDescent="0.25">
      <c r="A20" s="14"/>
      <c r="B20" s="15" t="s">
        <v>0</v>
      </c>
      <c r="C20" s="16" t="s">
        <v>33</v>
      </c>
      <c r="D20" s="16" t="s">
        <v>35</v>
      </c>
      <c r="E20" s="16" t="s">
        <v>5</v>
      </c>
      <c r="F20" s="17" t="s">
        <v>2</v>
      </c>
    </row>
    <row r="21" spans="1:6" ht="13.5" thickTop="1" x14ac:dyDescent="0.2">
      <c r="A21" s="18">
        <f>B17</f>
        <v>43101</v>
      </c>
      <c r="B21" s="19">
        <f>B16</f>
        <v>10000</v>
      </c>
      <c r="C21" s="20" t="str">
        <f>IF(Rekenblad!J8&gt;0,Rekenblad!J8," ")</f>
        <v xml:space="preserve"> </v>
      </c>
      <c r="D21" s="21">
        <f>B21</f>
        <v>10000</v>
      </c>
      <c r="E21" s="22"/>
      <c r="F21" s="23" t="str">
        <f>IF(C21=" "," ",Rekenblad!M8)</f>
        <v xml:space="preserve"> </v>
      </c>
    </row>
    <row r="22" spans="1:6" x14ac:dyDescent="0.2">
      <c r="A22" s="50">
        <v>43190</v>
      </c>
      <c r="B22" s="24"/>
      <c r="C22" s="52">
        <v>250</v>
      </c>
      <c r="D22" s="21">
        <f>IF(A22=0,0,D21-C22)</f>
        <v>9750</v>
      </c>
      <c r="E22" s="25">
        <f>IF(Rekenblad!C4=0," ",Rekenblad!C4)</f>
        <v>90</v>
      </c>
      <c r="F22" s="23">
        <f>Rekenblad!D33</f>
        <v>197.26</v>
      </c>
    </row>
    <row r="23" spans="1:6" x14ac:dyDescent="0.2">
      <c r="A23" s="50">
        <v>43281</v>
      </c>
      <c r="B23" s="24" t="str">
        <f>IF(Rekenblad!J10&gt;0,Rekenblad!G10," ")</f>
        <v xml:space="preserve"> </v>
      </c>
      <c r="C23" s="52">
        <v>250</v>
      </c>
      <c r="D23" s="21">
        <f>IF(A23=0,0,D22-C23)</f>
        <v>9500</v>
      </c>
      <c r="E23" s="25">
        <f>IF(Rekenblad!C5=0," ",Rekenblad!C5)</f>
        <v>91</v>
      </c>
      <c r="F23" s="23">
        <f>Rekenblad!D34</f>
        <v>194.47</v>
      </c>
    </row>
    <row r="24" spans="1:6" x14ac:dyDescent="0.2">
      <c r="A24" s="50">
        <v>43373</v>
      </c>
      <c r="B24" s="24" t="str">
        <f>IF(Rekenblad!J11&gt;0,Rekenblad!G11," ")</f>
        <v xml:space="preserve"> </v>
      </c>
      <c r="C24" s="52">
        <v>250</v>
      </c>
      <c r="D24" s="21">
        <f>IF(A24=0,0,D23-C24)</f>
        <v>9250</v>
      </c>
      <c r="E24" s="25">
        <f>IF(Rekenblad!C6=0," ",Rekenblad!C6)</f>
        <v>92</v>
      </c>
      <c r="F24" s="23">
        <f>Rekenblad!D35</f>
        <v>191.56</v>
      </c>
    </row>
    <row r="25" spans="1:6" x14ac:dyDescent="0.2">
      <c r="A25" s="50">
        <v>43465</v>
      </c>
      <c r="B25" s="24" t="str">
        <f>IF(Rekenblad!J12&gt;0,Rekenblad!G12," ")</f>
        <v xml:space="preserve"> </v>
      </c>
      <c r="C25" s="52">
        <v>250</v>
      </c>
      <c r="D25" s="21">
        <f>IF(A25=0,0,D24-C25)</f>
        <v>9000</v>
      </c>
      <c r="E25" s="25">
        <f>IF(Rekenblad!C7=0," ",Rekenblad!C7)</f>
        <v>92</v>
      </c>
      <c r="F25" s="23">
        <f>Rekenblad!D36</f>
        <v>186.52</v>
      </c>
    </row>
    <row r="26" spans="1:6" x14ac:dyDescent="0.2">
      <c r="A26" s="50"/>
      <c r="B26" s="24" t="str">
        <f>IF(Rekenblad!J13&gt;0,Rekenblad!G13," ")</f>
        <v xml:space="preserve"> </v>
      </c>
      <c r="C26" s="52">
        <v>0</v>
      </c>
      <c r="D26" s="21">
        <f>IF(A26=0,0,D25-C26)</f>
        <v>0</v>
      </c>
      <c r="E26" s="25" t="str">
        <f>IF(Rekenblad!C8=0," ",Rekenblad!C8)</f>
        <v xml:space="preserve"> </v>
      </c>
      <c r="F26" s="23">
        <f>Rekenblad!D37</f>
        <v>0</v>
      </c>
    </row>
    <row r="27" spans="1:6" x14ac:dyDescent="0.2">
      <c r="A27" s="50"/>
      <c r="B27" s="24" t="str">
        <f>IF(Rekenblad!J14&gt;0,Rekenblad!G14," ")</f>
        <v xml:space="preserve"> </v>
      </c>
      <c r="C27" s="52">
        <v>0</v>
      </c>
      <c r="D27" s="21">
        <f t="shared" ref="D27:D44" si="0">IF(A27=0,0,D26-C27)</f>
        <v>0</v>
      </c>
      <c r="E27" s="25" t="str">
        <f>IF(Rekenblad!C9=0," ",Rekenblad!C9)</f>
        <v xml:space="preserve"> </v>
      </c>
      <c r="F27" s="23">
        <f>Rekenblad!D38</f>
        <v>0</v>
      </c>
    </row>
    <row r="28" spans="1:6" x14ac:dyDescent="0.2">
      <c r="A28" s="50"/>
      <c r="B28" s="24" t="str">
        <f>IF(Rekenblad!J15&gt;0,Rekenblad!G15," ")</f>
        <v xml:space="preserve"> </v>
      </c>
      <c r="C28" s="52">
        <v>0</v>
      </c>
      <c r="D28" s="21">
        <f t="shared" si="0"/>
        <v>0</v>
      </c>
      <c r="E28" s="25" t="str">
        <f>IF(Rekenblad!C10=0," ",Rekenblad!C10)</f>
        <v xml:space="preserve"> </v>
      </c>
      <c r="F28" s="23">
        <f>Rekenblad!D39</f>
        <v>0</v>
      </c>
    </row>
    <row r="29" spans="1:6" x14ac:dyDescent="0.2">
      <c r="A29" s="50"/>
      <c r="B29" s="24" t="str">
        <f>IF(Rekenblad!J16&gt;0,Rekenblad!G16," ")</f>
        <v xml:space="preserve"> </v>
      </c>
      <c r="C29" s="52">
        <v>0</v>
      </c>
      <c r="D29" s="21">
        <f t="shared" si="0"/>
        <v>0</v>
      </c>
      <c r="E29" s="25" t="str">
        <f>IF(Rekenblad!C11=0," ",Rekenblad!C11)</f>
        <v xml:space="preserve"> </v>
      </c>
      <c r="F29" s="23">
        <f>Rekenblad!D40</f>
        <v>0</v>
      </c>
    </row>
    <row r="30" spans="1:6" x14ac:dyDescent="0.2">
      <c r="A30" s="50"/>
      <c r="B30" s="24" t="str">
        <f>IF(Rekenblad!J17&gt;0,Rekenblad!G17," ")</f>
        <v xml:space="preserve"> </v>
      </c>
      <c r="C30" s="52">
        <v>0</v>
      </c>
      <c r="D30" s="21">
        <f t="shared" si="0"/>
        <v>0</v>
      </c>
      <c r="E30" s="25" t="str">
        <f>IF(Rekenblad!C12=0," ",Rekenblad!C12)</f>
        <v xml:space="preserve"> </v>
      </c>
      <c r="F30" s="23">
        <f>Rekenblad!D41</f>
        <v>0</v>
      </c>
    </row>
    <row r="31" spans="1:6" x14ac:dyDescent="0.2">
      <c r="A31" s="50"/>
      <c r="B31" s="24" t="str">
        <f>IF(Rekenblad!J18&gt;0,Rekenblad!G18," ")</f>
        <v xml:space="preserve"> </v>
      </c>
      <c r="C31" s="52">
        <v>0</v>
      </c>
      <c r="D31" s="21">
        <f t="shared" si="0"/>
        <v>0</v>
      </c>
      <c r="E31" s="25" t="str">
        <f>IF(Rekenblad!C13=0," ",Rekenblad!C13)</f>
        <v xml:space="preserve"> </v>
      </c>
      <c r="F31" s="23">
        <f>Rekenblad!D42</f>
        <v>0</v>
      </c>
    </row>
    <row r="32" spans="1:6" x14ac:dyDescent="0.2">
      <c r="A32" s="50"/>
      <c r="B32" s="24" t="str">
        <f>IF(Rekenblad!J19&gt;0,Rekenblad!G19," ")</f>
        <v xml:space="preserve"> </v>
      </c>
      <c r="C32" s="52">
        <v>0</v>
      </c>
      <c r="D32" s="21">
        <f t="shared" si="0"/>
        <v>0</v>
      </c>
      <c r="E32" s="25" t="str">
        <f>IF(Rekenblad!C14=0," ",Rekenblad!C14)</f>
        <v xml:space="preserve"> </v>
      </c>
      <c r="F32" s="23">
        <f>Rekenblad!D43</f>
        <v>0</v>
      </c>
    </row>
    <row r="33" spans="1:6" x14ac:dyDescent="0.2">
      <c r="A33" s="50"/>
      <c r="B33" s="24" t="str">
        <f>IF(Rekenblad!J20&gt;0,Rekenblad!G20," ")</f>
        <v xml:space="preserve"> </v>
      </c>
      <c r="C33" s="52">
        <v>0</v>
      </c>
      <c r="D33" s="21">
        <f t="shared" si="0"/>
        <v>0</v>
      </c>
      <c r="E33" s="25" t="str">
        <f>IF(Rekenblad!C15=0," ",Rekenblad!C15)</f>
        <v xml:space="preserve"> </v>
      </c>
      <c r="F33" s="23">
        <f>Rekenblad!D44</f>
        <v>0</v>
      </c>
    </row>
    <row r="34" spans="1:6" x14ac:dyDescent="0.2">
      <c r="A34" s="50"/>
      <c r="B34" s="24" t="str">
        <f>IF(Rekenblad!J21&gt;0,Rekenblad!G21," ")</f>
        <v xml:space="preserve"> </v>
      </c>
      <c r="C34" s="52">
        <v>0</v>
      </c>
      <c r="D34" s="21">
        <f t="shared" si="0"/>
        <v>0</v>
      </c>
      <c r="E34" s="25" t="str">
        <f>IF(Rekenblad!C16=0," ",Rekenblad!C16)</f>
        <v xml:space="preserve"> </v>
      </c>
      <c r="F34" s="23">
        <f>Rekenblad!D45</f>
        <v>0</v>
      </c>
    </row>
    <row r="35" spans="1:6" x14ac:dyDescent="0.2">
      <c r="A35" s="50"/>
      <c r="B35" s="24" t="str">
        <f>IF(Rekenblad!J22&gt;0,Rekenblad!G22," ")</f>
        <v xml:space="preserve"> </v>
      </c>
      <c r="C35" s="52">
        <v>0</v>
      </c>
      <c r="D35" s="21">
        <f t="shared" si="0"/>
        <v>0</v>
      </c>
      <c r="E35" s="25" t="str">
        <f>IF(Rekenblad!C17=0," ",Rekenblad!C17)</f>
        <v xml:space="preserve"> </v>
      </c>
      <c r="F35" s="23">
        <f>Rekenblad!D46</f>
        <v>0</v>
      </c>
    </row>
    <row r="36" spans="1:6" x14ac:dyDescent="0.2">
      <c r="A36" s="50"/>
      <c r="B36" s="24" t="str">
        <f>IF(Rekenblad!J23&gt;0,Rekenblad!G23," ")</f>
        <v xml:space="preserve"> </v>
      </c>
      <c r="C36" s="52">
        <v>0</v>
      </c>
      <c r="D36" s="21">
        <f t="shared" si="0"/>
        <v>0</v>
      </c>
      <c r="E36" s="25" t="str">
        <f>IF(Rekenblad!C18=0," ",Rekenblad!C18)</f>
        <v xml:space="preserve"> </v>
      </c>
      <c r="F36" s="23">
        <f>Rekenblad!D47</f>
        <v>0</v>
      </c>
    </row>
    <row r="37" spans="1:6" x14ac:dyDescent="0.2">
      <c r="A37" s="50"/>
      <c r="B37" s="24" t="str">
        <f>IF(Rekenblad!J24&gt;0,Rekenblad!G24," ")</f>
        <v xml:space="preserve"> </v>
      </c>
      <c r="C37" s="52">
        <v>0</v>
      </c>
      <c r="D37" s="21">
        <f t="shared" si="0"/>
        <v>0</v>
      </c>
      <c r="E37" s="25" t="str">
        <f>IF(Rekenblad!C19=0," ",Rekenblad!C19)</f>
        <v xml:space="preserve"> </v>
      </c>
      <c r="F37" s="23">
        <f>Rekenblad!D48</f>
        <v>0</v>
      </c>
    </row>
    <row r="38" spans="1:6" x14ac:dyDescent="0.2">
      <c r="A38" s="50"/>
      <c r="B38" s="24" t="str">
        <f>IF(Rekenblad!J25&gt;0,Rekenblad!G25," ")</f>
        <v xml:space="preserve"> </v>
      </c>
      <c r="C38" s="52">
        <v>0</v>
      </c>
      <c r="D38" s="21">
        <f t="shared" si="0"/>
        <v>0</v>
      </c>
      <c r="E38" s="25" t="str">
        <f>IF(Rekenblad!C20=0," ",Rekenblad!C20)</f>
        <v xml:space="preserve"> </v>
      </c>
      <c r="F38" s="23">
        <f>Rekenblad!D49</f>
        <v>0</v>
      </c>
    </row>
    <row r="39" spans="1:6" x14ac:dyDescent="0.2">
      <c r="A39" s="50"/>
      <c r="B39" s="24" t="str">
        <f>IF(Rekenblad!J26&gt;0,Rekenblad!G26," ")</f>
        <v xml:space="preserve"> </v>
      </c>
      <c r="C39" s="52">
        <v>0</v>
      </c>
      <c r="D39" s="21">
        <f t="shared" si="0"/>
        <v>0</v>
      </c>
      <c r="E39" s="25" t="str">
        <f>IF(Rekenblad!C21=0," ",Rekenblad!C21)</f>
        <v xml:space="preserve"> </v>
      </c>
      <c r="F39" s="23">
        <f>Rekenblad!D50</f>
        <v>0</v>
      </c>
    </row>
    <row r="40" spans="1:6" x14ac:dyDescent="0.2">
      <c r="A40" s="50"/>
      <c r="B40" s="24" t="str">
        <f>IF(Rekenblad!J27&gt;0,Rekenblad!G27," ")</f>
        <v xml:space="preserve"> </v>
      </c>
      <c r="C40" s="52">
        <v>0</v>
      </c>
      <c r="D40" s="21">
        <f t="shared" si="0"/>
        <v>0</v>
      </c>
      <c r="E40" s="25" t="str">
        <f>IF(Rekenblad!C22=0," ",Rekenblad!C22)</f>
        <v xml:space="preserve"> </v>
      </c>
      <c r="F40" s="23">
        <f>Rekenblad!D51</f>
        <v>0</v>
      </c>
    </row>
    <row r="41" spans="1:6" x14ac:dyDescent="0.2">
      <c r="A41" s="50"/>
      <c r="B41" s="24" t="str">
        <f>IF(Rekenblad!J28&gt;0,Rekenblad!G28," ")</f>
        <v xml:space="preserve"> </v>
      </c>
      <c r="C41" s="52">
        <v>0</v>
      </c>
      <c r="D41" s="21">
        <f t="shared" si="0"/>
        <v>0</v>
      </c>
      <c r="E41" s="25" t="str">
        <f>IF(Rekenblad!C23=0," ",Rekenblad!C23)</f>
        <v xml:space="preserve"> </v>
      </c>
      <c r="F41" s="23">
        <f>Rekenblad!D52</f>
        <v>0</v>
      </c>
    </row>
    <row r="42" spans="1:6" x14ac:dyDescent="0.2">
      <c r="A42" s="50"/>
      <c r="B42" s="24" t="str">
        <f>IF(Rekenblad!J29&gt;0,Rekenblad!G29," ")</f>
        <v xml:space="preserve"> </v>
      </c>
      <c r="C42" s="52">
        <v>0</v>
      </c>
      <c r="D42" s="21">
        <f t="shared" si="0"/>
        <v>0</v>
      </c>
      <c r="E42" s="25" t="str">
        <f>IF(Rekenblad!C24=0," ",Rekenblad!C24)</f>
        <v xml:space="preserve"> </v>
      </c>
      <c r="F42" s="23">
        <f>Rekenblad!D53</f>
        <v>0</v>
      </c>
    </row>
    <row r="43" spans="1:6" x14ac:dyDescent="0.2">
      <c r="A43" s="50"/>
      <c r="B43" s="24" t="str">
        <f>IF(Rekenblad!J30&gt;0,Rekenblad!G30," ")</f>
        <v xml:space="preserve"> </v>
      </c>
      <c r="C43" s="52">
        <v>0</v>
      </c>
      <c r="D43" s="21">
        <f t="shared" si="0"/>
        <v>0</v>
      </c>
      <c r="E43" s="25" t="str">
        <f>IF(Rekenblad!C25=0," ",Rekenblad!C25)</f>
        <v xml:space="preserve"> </v>
      </c>
      <c r="F43" s="23">
        <f>Rekenblad!D54</f>
        <v>0</v>
      </c>
    </row>
    <row r="44" spans="1:6" x14ac:dyDescent="0.2">
      <c r="A44" s="51"/>
      <c r="B44" s="26" t="str">
        <f>IF(Rekenblad!J31&gt;0,Rekenblad!G31," ")</f>
        <v xml:space="preserve"> </v>
      </c>
      <c r="C44" s="53">
        <v>0</v>
      </c>
      <c r="D44" s="27">
        <f t="shared" si="0"/>
        <v>0</v>
      </c>
      <c r="E44" s="28" t="str">
        <f>IF(Rekenblad!C26=0," ",Rekenblad!C26)</f>
        <v xml:space="preserve"> </v>
      </c>
      <c r="F44" s="29">
        <f>Rekenblad!D55</f>
        <v>0</v>
      </c>
    </row>
    <row r="45" spans="1:6" ht="13.5" thickBot="1" x14ac:dyDescent="0.25">
      <c r="A45" s="14" t="s">
        <v>8</v>
      </c>
      <c r="B45" s="30">
        <f>B21</f>
        <v>10000</v>
      </c>
      <c r="C45" s="31">
        <f>SUM(C22:C44)</f>
        <v>1000</v>
      </c>
      <c r="D45" s="30">
        <f>B45-C45</f>
        <v>9000</v>
      </c>
      <c r="E45" s="32">
        <f>SUM(E22:E44)</f>
        <v>365</v>
      </c>
      <c r="F45" s="33">
        <f>SUM(F22:F44)</f>
        <v>769.81</v>
      </c>
    </row>
    <row r="46" spans="1:6" ht="13.5" thickTop="1" x14ac:dyDescent="0.2"/>
    <row r="48" spans="1:6" ht="9" customHeight="1" x14ac:dyDescent="0.2">
      <c r="A48" s="34" t="s">
        <v>62</v>
      </c>
    </row>
    <row r="49" spans="1:7" ht="8.25" customHeight="1" x14ac:dyDescent="0.2">
      <c r="A49" s="34" t="s">
        <v>61</v>
      </c>
    </row>
    <row r="53" spans="1:7" ht="15.75" x14ac:dyDescent="0.25">
      <c r="A53" s="8" t="str">
        <f>IF(C70=" "," ",Berekening!A2)</f>
        <v xml:space="preserve"> </v>
      </c>
      <c r="B53" s="8"/>
      <c r="D53" s="8"/>
      <c r="E53" s="8"/>
      <c r="F53" s="8"/>
      <c r="G53" s="8"/>
    </row>
    <row r="54" spans="1:7" x14ac:dyDescent="0.2">
      <c r="D54" s="9" t="str">
        <f>IF(C70=" "," ",Berekening!A4)</f>
        <v xml:space="preserve"> </v>
      </c>
      <c r="E54" s="9" t="str">
        <f>IF(C70=" "," ",Berekening!C4:F4)</f>
        <v xml:space="preserve"> </v>
      </c>
    </row>
    <row r="56" spans="1:7" x14ac:dyDescent="0.2">
      <c r="A56" s="9" t="str">
        <f>IF(C70=" "," ",Berekening!A7)</f>
        <v xml:space="preserve"> </v>
      </c>
    </row>
    <row r="57" spans="1:7" x14ac:dyDescent="0.2">
      <c r="B57" s="9" t="str">
        <f>IF(C70=" "," ",Berekening!B9)</f>
        <v xml:space="preserve"> </v>
      </c>
      <c r="D57" s="9" t="str">
        <f>IF(C70=" "," ",Berekening!D9:G9)</f>
        <v xml:space="preserve"> </v>
      </c>
    </row>
    <row r="58" spans="1:7" x14ac:dyDescent="0.2">
      <c r="B58" s="9" t="str">
        <f>IF(C71=" "," ",Berekening!B10)</f>
        <v xml:space="preserve"> </v>
      </c>
      <c r="D58" s="9" t="str">
        <f>IF(C70=" "," ",Berekening!D10:G10)</f>
        <v xml:space="preserve"> </v>
      </c>
    </row>
    <row r="59" spans="1:7" x14ac:dyDescent="0.2">
      <c r="B59" s="9" t="str">
        <f>IF(C72=" "," ",Berekening!B11)</f>
        <v xml:space="preserve"> </v>
      </c>
      <c r="D59" s="9" t="str">
        <f>IF(C70=" "," ",Berekening!D11:G11)</f>
        <v xml:space="preserve"> </v>
      </c>
    </row>
    <row r="61" spans="1:7" x14ac:dyDescent="0.2">
      <c r="B61" s="9" t="str">
        <f>IF(C74=" "," ",Berekening!#REF!)</f>
        <v xml:space="preserve"> </v>
      </c>
      <c r="D61" s="9" t="str">
        <f>IF(C70=" "," ",Berekening!#REF!)</f>
        <v xml:space="preserve"> </v>
      </c>
    </row>
    <row r="63" spans="1:7" x14ac:dyDescent="0.2">
      <c r="A63" s="9" t="str">
        <f>IF(C70=" "," ",Berekening!#REF!)</f>
        <v xml:space="preserve"> </v>
      </c>
      <c r="B63" s="9" t="str">
        <f>IF(C70=" "," ",Berekening!#REF!)</f>
        <v xml:space="preserve"> </v>
      </c>
    </row>
    <row r="64" spans="1:7" x14ac:dyDescent="0.2">
      <c r="A64" s="9" t="str">
        <f>IF(C71=" "," ",Berekening!A14)</f>
        <v xml:space="preserve"> </v>
      </c>
    </row>
    <row r="65" spans="1:6" x14ac:dyDescent="0.2">
      <c r="A65" s="9" t="str">
        <f>IF(C72=" "," ",Berekening!A15)</f>
        <v xml:space="preserve"> </v>
      </c>
      <c r="B65" s="9" t="str">
        <f>IF(C70=" "," ",Berekening!B15)</f>
        <v xml:space="preserve"> </v>
      </c>
    </row>
    <row r="68" spans="1:6" x14ac:dyDescent="0.2">
      <c r="A68" s="9" t="str">
        <f>IF(C70=" "," ",Berekening!A19)</f>
        <v xml:space="preserve"> </v>
      </c>
      <c r="C68" s="9" t="str">
        <f>IF(C70=" "," ",Berekening!C19)</f>
        <v xml:space="preserve"> </v>
      </c>
      <c r="E68" s="9" t="str">
        <f>IF(C70=" "," ",Berekening!E19)</f>
        <v xml:space="preserve"> </v>
      </c>
    </row>
    <row r="69" spans="1:6" x14ac:dyDescent="0.2">
      <c r="A69" s="9" t="str">
        <f>IF(C70=" "," ",Berekening!A20)</f>
        <v xml:space="preserve"> </v>
      </c>
      <c r="B69" s="9" t="str">
        <f>IF(C70=" "," ",Berekening!B20)</f>
        <v xml:space="preserve"> </v>
      </c>
      <c r="C69" s="9" t="str">
        <f>IF(C70=" "," ",Berekening!C20)</f>
        <v xml:space="preserve"> </v>
      </c>
      <c r="D69" s="9" t="str">
        <f>IF(C70=" "," ",Berekening!D20)</f>
        <v xml:space="preserve"> </v>
      </c>
      <c r="E69" s="9" t="str">
        <f>IF(C70=" "," ",Berekening!E20)</f>
        <v xml:space="preserve"> </v>
      </c>
      <c r="F69" s="9" t="str">
        <f>IF(C70=" "," ",Berekening!F20)</f>
        <v xml:space="preserve"> </v>
      </c>
    </row>
    <row r="70" spans="1:6" x14ac:dyDescent="0.2">
      <c r="A70" s="9" t="str">
        <f>IF(Rekenblad!J32&gt;0,Rekenblad!A32," ")</f>
        <v xml:space="preserve"> </v>
      </c>
      <c r="B70" s="9" t="str">
        <f>IF(Rekenblad!J32&gt;0,Rekenblad!G32,"")</f>
        <v/>
      </c>
      <c r="C70" s="9" t="str">
        <f>IF(Rekenblad!J32&gt;0,Rekenblad!J32," ")</f>
        <v xml:space="preserve"> </v>
      </c>
      <c r="D70" s="9" t="str">
        <f>IF(C70=" "," ",Rekenblad!N32)</f>
        <v xml:space="preserve"> </v>
      </c>
      <c r="E70" s="9" t="str">
        <f>IF(C70=" "," ",Rekenblad!K32)</f>
        <v xml:space="preserve"> </v>
      </c>
      <c r="F70" s="9" t="str">
        <f>IF(C70=" "," ",Rekenblad!M32)</f>
        <v xml:space="preserve"> </v>
      </c>
    </row>
    <row r="71" spans="1:6" x14ac:dyDescent="0.2">
      <c r="A71" s="9" t="str">
        <f>IF(Rekenblad!J33&gt;0,Rekenblad!A33," ")</f>
        <v xml:space="preserve"> </v>
      </c>
      <c r="B71" s="9" t="str">
        <f>IF(Rekenblad!J33&gt;0,Rekenblad!G33,"")</f>
        <v/>
      </c>
      <c r="C71" s="9" t="str">
        <f>IF(Rekenblad!J33&gt;0,Rekenblad!J33," ")</f>
        <v xml:space="preserve"> </v>
      </c>
      <c r="D71" s="9" t="str">
        <f>IF(C71=" "," ",Rekenblad!N33)</f>
        <v xml:space="preserve"> </v>
      </c>
      <c r="E71" s="9" t="str">
        <f>IF(C71=" "," ",Rekenblad!K33)</f>
        <v xml:space="preserve"> </v>
      </c>
      <c r="F71" s="9" t="str">
        <f>IF(C71=" "," ",Rekenblad!M33)</f>
        <v xml:space="preserve"> </v>
      </c>
    </row>
    <row r="72" spans="1:6" x14ac:dyDescent="0.2">
      <c r="A72" s="9" t="str">
        <f>IF(Rekenblad!J34&gt;0,Rekenblad!A34," ")</f>
        <v xml:space="preserve"> </v>
      </c>
      <c r="B72" s="9" t="str">
        <f>IF(Rekenblad!J34&gt;0,Rekenblad!G34,"")</f>
        <v/>
      </c>
      <c r="C72" s="9" t="str">
        <f>IF(Rekenblad!J34&gt;0,Rekenblad!J34," ")</f>
        <v xml:space="preserve"> </v>
      </c>
      <c r="D72" s="9" t="str">
        <f>IF(C72=" "," ",Rekenblad!N34)</f>
        <v xml:space="preserve"> </v>
      </c>
      <c r="E72" s="9" t="str">
        <f>IF(C72=" "," ",Rekenblad!K34)</f>
        <v xml:space="preserve"> </v>
      </c>
      <c r="F72" s="9" t="str">
        <f>IF(C72=" "," ",Rekenblad!M34)</f>
        <v xml:space="preserve"> </v>
      </c>
    </row>
    <row r="73" spans="1:6" x14ac:dyDescent="0.2">
      <c r="A73" s="9" t="str">
        <f>IF(Rekenblad!J35&gt;0,Rekenblad!A35," ")</f>
        <v xml:space="preserve"> </v>
      </c>
      <c r="B73" s="9" t="str">
        <f>IF(Rekenblad!J35&gt;0,Rekenblad!G35,"")</f>
        <v/>
      </c>
      <c r="C73" s="9" t="str">
        <f>IF(Rekenblad!J35&gt;0,Rekenblad!J35," ")</f>
        <v xml:space="preserve"> </v>
      </c>
      <c r="D73" s="9" t="str">
        <f>IF(C73=" "," ",Rekenblad!N35)</f>
        <v xml:space="preserve"> </v>
      </c>
      <c r="E73" s="9" t="str">
        <f>IF(C73=" "," ",Rekenblad!K35)</f>
        <v xml:space="preserve"> </v>
      </c>
      <c r="F73" s="9" t="str">
        <f>IF(C73=" "," ",Rekenblad!M35)</f>
        <v xml:space="preserve"> </v>
      </c>
    </row>
    <row r="74" spans="1:6" x14ac:dyDescent="0.2">
      <c r="A74" s="9" t="str">
        <f>IF(Rekenblad!J36&gt;0,Rekenblad!A36," ")</f>
        <v xml:space="preserve"> </v>
      </c>
      <c r="B74" s="9" t="str">
        <f>IF(Rekenblad!J36&gt;0,Rekenblad!G36,"")</f>
        <v/>
      </c>
      <c r="C74" s="9" t="str">
        <f>IF(Rekenblad!J36&gt;0,Rekenblad!J36," ")</f>
        <v xml:space="preserve"> </v>
      </c>
      <c r="D74" s="9" t="str">
        <f>IF(C74=" "," ",Rekenblad!N36)</f>
        <v xml:space="preserve"> </v>
      </c>
      <c r="E74" s="9" t="str">
        <f>IF(C74=" "," ",Rekenblad!K36)</f>
        <v xml:space="preserve"> </v>
      </c>
      <c r="F74" s="9" t="str">
        <f>IF(C74=" "," ",Rekenblad!M36)</f>
        <v xml:space="preserve"> </v>
      </c>
    </row>
    <row r="75" spans="1:6" x14ac:dyDescent="0.2">
      <c r="A75" s="9" t="str">
        <f>IF(Rekenblad!J37&gt;0,Rekenblad!A37," ")</f>
        <v xml:space="preserve"> </v>
      </c>
      <c r="B75" s="9" t="str">
        <f>IF(Rekenblad!J37&gt;0,Rekenblad!G37,"")</f>
        <v/>
      </c>
      <c r="C75" s="9" t="str">
        <f>IF(Rekenblad!J37&gt;0,Rekenblad!J37," ")</f>
        <v xml:space="preserve"> </v>
      </c>
      <c r="D75" s="9" t="str">
        <f>IF(C75=" "," ",Rekenblad!N37)</f>
        <v xml:space="preserve"> </v>
      </c>
      <c r="E75" s="9" t="str">
        <f>IF(C75=" "," ",Rekenblad!K37)</f>
        <v xml:space="preserve"> </v>
      </c>
      <c r="F75" s="9" t="str">
        <f>IF(C75=" "," ",Rekenblad!M37)</f>
        <v xml:space="preserve"> </v>
      </c>
    </row>
    <row r="76" spans="1:6" x14ac:dyDescent="0.2">
      <c r="A76" s="9" t="str">
        <f>IF(Rekenblad!J38&gt;0,Rekenblad!A38," ")</f>
        <v xml:space="preserve"> </v>
      </c>
      <c r="B76" s="9" t="str">
        <f>IF(Rekenblad!J38&gt;0,Rekenblad!G38,"")</f>
        <v/>
      </c>
      <c r="C76" s="9" t="str">
        <f>IF(Rekenblad!J38&gt;0,Rekenblad!J38," ")</f>
        <v xml:space="preserve"> </v>
      </c>
      <c r="D76" s="9" t="str">
        <f>IF(C76=" "," ",Rekenblad!N38)</f>
        <v xml:space="preserve"> </v>
      </c>
      <c r="E76" s="9" t="str">
        <f>IF(C76=" "," ",Rekenblad!K38)</f>
        <v xml:space="preserve"> </v>
      </c>
      <c r="F76" s="9" t="str">
        <f>IF(C76=" "," ",Rekenblad!M38)</f>
        <v xml:space="preserve"> </v>
      </c>
    </row>
    <row r="77" spans="1:6" x14ac:dyDescent="0.2">
      <c r="A77" s="9" t="str">
        <f>IF(Rekenblad!J39&gt;0,Rekenblad!A39," ")</f>
        <v xml:space="preserve"> </v>
      </c>
      <c r="B77" s="9" t="str">
        <f>IF(Rekenblad!J39&gt;0,Rekenblad!G39,"")</f>
        <v/>
      </c>
      <c r="C77" s="9" t="str">
        <f>IF(Rekenblad!J39&gt;0,Rekenblad!J39," ")</f>
        <v xml:space="preserve"> </v>
      </c>
      <c r="D77" s="9" t="str">
        <f>IF(C77=" "," ",Rekenblad!N39)</f>
        <v xml:space="preserve"> </v>
      </c>
      <c r="E77" s="9" t="str">
        <f>IF(C77=" "," ",Rekenblad!K39)</f>
        <v xml:space="preserve"> </v>
      </c>
      <c r="F77" s="9" t="str">
        <f>IF(C77=" "," ",Rekenblad!M39)</f>
        <v xml:space="preserve"> </v>
      </c>
    </row>
    <row r="78" spans="1:6" x14ac:dyDescent="0.2">
      <c r="A78" s="9" t="str">
        <f>IF(Rekenblad!J40&gt;0,Rekenblad!A40," ")</f>
        <v xml:space="preserve"> </v>
      </c>
      <c r="B78" s="9" t="str">
        <f>IF(Rekenblad!J40&gt;0,Rekenblad!G40,"")</f>
        <v/>
      </c>
      <c r="C78" s="9" t="str">
        <f>IF(Rekenblad!J40&gt;0,Rekenblad!J40," ")</f>
        <v xml:space="preserve"> </v>
      </c>
      <c r="D78" s="9" t="str">
        <f>IF(C78=" "," ",Rekenblad!N40)</f>
        <v xml:space="preserve"> </v>
      </c>
      <c r="E78" s="9" t="str">
        <f>IF(C78=" "," ",Rekenblad!K40)</f>
        <v xml:space="preserve"> </v>
      </c>
      <c r="F78" s="9" t="str">
        <f>IF(C78=" "," ",Rekenblad!M40)</f>
        <v xml:space="preserve"> </v>
      </c>
    </row>
    <row r="79" spans="1:6" x14ac:dyDescent="0.2">
      <c r="A79" s="9" t="str">
        <f>IF(Rekenblad!J41&gt;0,Rekenblad!A41," ")</f>
        <v xml:space="preserve"> </v>
      </c>
      <c r="B79" s="9" t="str">
        <f>IF(Rekenblad!J41&gt;0,Rekenblad!G41,"")</f>
        <v/>
      </c>
      <c r="C79" s="9" t="str">
        <f>IF(Rekenblad!J41&gt;0,Rekenblad!J41," ")</f>
        <v xml:space="preserve"> </v>
      </c>
      <c r="D79" s="9" t="str">
        <f>IF(C79=" "," ",Rekenblad!N41)</f>
        <v xml:space="preserve"> </v>
      </c>
      <c r="E79" s="9" t="str">
        <f>IF(C79=" "," ",Rekenblad!K41)</f>
        <v xml:space="preserve"> </v>
      </c>
      <c r="F79" s="9" t="str">
        <f>IF(C79=" "," ",Rekenblad!M41)</f>
        <v xml:space="preserve"> </v>
      </c>
    </row>
    <row r="80" spans="1:6" x14ac:dyDescent="0.2">
      <c r="A80" s="9" t="str">
        <f>IF(Rekenblad!J42&gt;0,Rekenblad!A42," ")</f>
        <v xml:space="preserve"> </v>
      </c>
      <c r="B80" s="9" t="str">
        <f>IF(Rekenblad!J42&gt;0,Rekenblad!G42,"")</f>
        <v/>
      </c>
      <c r="C80" s="9" t="str">
        <f>IF(Rekenblad!J42&gt;0,Rekenblad!J42," ")</f>
        <v xml:space="preserve"> </v>
      </c>
      <c r="D80" s="9" t="str">
        <f>IF(C80=" "," ",Rekenblad!N42)</f>
        <v xml:space="preserve"> </v>
      </c>
      <c r="E80" s="9" t="str">
        <f>IF(C80=" "," ",Rekenblad!K42)</f>
        <v xml:space="preserve"> </v>
      </c>
      <c r="F80" s="9" t="str">
        <f>IF(C80=" "," ",Rekenblad!M42)</f>
        <v xml:space="preserve"> </v>
      </c>
    </row>
    <row r="81" spans="1:6" x14ac:dyDescent="0.2">
      <c r="A81" s="9" t="str">
        <f>IF(Rekenblad!J43&gt;0,Rekenblad!A43," ")</f>
        <v xml:space="preserve"> </v>
      </c>
      <c r="B81" s="9" t="str">
        <f>IF(Rekenblad!J43&gt;0,Rekenblad!G43,"")</f>
        <v/>
      </c>
      <c r="C81" s="9" t="str">
        <f>IF(Rekenblad!J43&gt;0,Rekenblad!J43," ")</f>
        <v xml:space="preserve"> </v>
      </c>
      <c r="D81" s="9" t="str">
        <f>IF(C81=" "," ",Rekenblad!N43)</f>
        <v xml:space="preserve"> </v>
      </c>
      <c r="E81" s="9" t="str">
        <f>IF(C81=" "," ",Rekenblad!K43)</f>
        <v xml:space="preserve"> </v>
      </c>
      <c r="F81" s="9" t="str">
        <f>IF(C81=" "," ",Rekenblad!M43)</f>
        <v xml:space="preserve"> </v>
      </c>
    </row>
    <row r="82" spans="1:6" x14ac:dyDescent="0.2">
      <c r="A82" s="9" t="str">
        <f>IF(Rekenblad!J44&gt;0,Rekenblad!A44," ")</f>
        <v xml:space="preserve"> </v>
      </c>
      <c r="B82" s="9" t="str">
        <f>IF(Rekenblad!J44&gt;0,Rekenblad!G44,"")</f>
        <v/>
      </c>
      <c r="C82" s="9" t="str">
        <f>IF(Rekenblad!J44&gt;0,Rekenblad!J44," ")</f>
        <v xml:space="preserve"> </v>
      </c>
      <c r="D82" s="9" t="str">
        <f>IF(C82=" "," ",Rekenblad!N44)</f>
        <v xml:space="preserve"> </v>
      </c>
      <c r="E82" s="9" t="str">
        <f>IF(C82=" "," ",Rekenblad!K44)</f>
        <v xml:space="preserve"> </v>
      </c>
      <c r="F82" s="9" t="str">
        <f>IF(C82=" "," ",Rekenblad!M44)</f>
        <v xml:space="preserve"> </v>
      </c>
    </row>
    <row r="83" spans="1:6" x14ac:dyDescent="0.2">
      <c r="A83" s="9" t="str">
        <f>IF(Rekenblad!J45&gt;0,Rekenblad!A45," ")</f>
        <v xml:space="preserve"> </v>
      </c>
      <c r="B83" s="9" t="str">
        <f>IF(Rekenblad!J45&gt;0,Rekenblad!G45,"")</f>
        <v/>
      </c>
      <c r="C83" s="9" t="str">
        <f>IF(Rekenblad!J45&gt;0,Rekenblad!J45," ")</f>
        <v xml:space="preserve"> </v>
      </c>
      <c r="D83" s="9" t="str">
        <f>IF(C83=" "," ",Rekenblad!N45)</f>
        <v xml:space="preserve"> </v>
      </c>
      <c r="E83" s="9" t="str">
        <f>IF(C83=" "," ",Rekenblad!K45)</f>
        <v xml:space="preserve"> </v>
      </c>
      <c r="F83" s="9" t="str">
        <f>IF(C83=" "," ",Rekenblad!M45)</f>
        <v xml:space="preserve"> </v>
      </c>
    </row>
    <row r="84" spans="1:6" x14ac:dyDescent="0.2">
      <c r="A84" s="9" t="str">
        <f>IF(Rekenblad!J46&gt;0,Rekenblad!A46," ")</f>
        <v xml:space="preserve"> </v>
      </c>
      <c r="B84" s="9" t="str">
        <f>IF(Rekenblad!J46&gt;0,Rekenblad!G46,"")</f>
        <v/>
      </c>
      <c r="C84" s="9" t="str">
        <f>IF(Rekenblad!J46&gt;0,Rekenblad!J46," ")</f>
        <v xml:space="preserve"> </v>
      </c>
      <c r="D84" s="9" t="str">
        <f>IF(C84=" "," ",Rekenblad!N46)</f>
        <v xml:space="preserve"> </v>
      </c>
      <c r="E84" s="9" t="str">
        <f>IF(C84=" "," ",Rekenblad!K46)</f>
        <v xml:space="preserve"> </v>
      </c>
      <c r="F84" s="9" t="str">
        <f>IF(C84=" "," ",Rekenblad!M46)</f>
        <v xml:space="preserve"> </v>
      </c>
    </row>
    <row r="85" spans="1:6" x14ac:dyDescent="0.2">
      <c r="A85" s="9" t="str">
        <f>IF(Rekenblad!J47&gt;0,Rekenblad!A47," ")</f>
        <v xml:space="preserve"> </v>
      </c>
      <c r="B85" s="9" t="str">
        <f>IF(Rekenblad!J47&gt;0,Rekenblad!G47,"")</f>
        <v/>
      </c>
      <c r="C85" s="9" t="str">
        <f>IF(Rekenblad!J47&gt;0,Rekenblad!J47," ")</f>
        <v xml:space="preserve"> </v>
      </c>
      <c r="D85" s="9" t="str">
        <f>IF(C85=" "," ",Rekenblad!N47)</f>
        <v xml:space="preserve"> </v>
      </c>
      <c r="E85" s="9" t="str">
        <f>IF(C85=" "," ",Rekenblad!K47)</f>
        <v xml:space="preserve"> </v>
      </c>
      <c r="F85" s="9" t="str">
        <f>IF(C85=" "," ",Rekenblad!M47)</f>
        <v xml:space="preserve"> </v>
      </c>
    </row>
    <row r="86" spans="1:6" x14ac:dyDescent="0.2">
      <c r="A86" s="9" t="str">
        <f>IF(Rekenblad!J48&gt;0,Rekenblad!A48," ")</f>
        <v xml:space="preserve"> </v>
      </c>
      <c r="B86" s="9" t="str">
        <f>IF(Rekenblad!J48&gt;0,Rekenblad!G48,"")</f>
        <v/>
      </c>
      <c r="C86" s="9" t="str">
        <f>IF(Rekenblad!J48&gt;0,Rekenblad!J48," ")</f>
        <v xml:space="preserve"> </v>
      </c>
      <c r="D86" s="9" t="str">
        <f>IF(C86=" "," ",Rekenblad!N48)</f>
        <v xml:space="preserve"> </v>
      </c>
      <c r="E86" s="9" t="str">
        <f>IF(C86=" "," ",Rekenblad!K48)</f>
        <v xml:space="preserve"> </v>
      </c>
      <c r="F86" s="9" t="str">
        <f>IF(C86=" "," ",Rekenblad!M48)</f>
        <v xml:space="preserve"> </v>
      </c>
    </row>
    <row r="87" spans="1:6" x14ac:dyDescent="0.2">
      <c r="A87" s="9" t="str">
        <f>IF(Rekenblad!J49&gt;0,Rekenblad!A49," ")</f>
        <v xml:space="preserve"> </v>
      </c>
      <c r="B87" s="9" t="str">
        <f>IF(Rekenblad!J49&gt;0,Rekenblad!G49,"")</f>
        <v/>
      </c>
      <c r="C87" s="9" t="str">
        <f>IF(Rekenblad!J49&gt;0,Rekenblad!J49," ")</f>
        <v xml:space="preserve"> </v>
      </c>
      <c r="D87" s="9" t="str">
        <f>IF(C87=" "," ",Rekenblad!N49)</f>
        <v xml:space="preserve"> </v>
      </c>
      <c r="E87" s="9" t="str">
        <f>IF(C87=" "," ",Rekenblad!K49)</f>
        <v xml:space="preserve"> </v>
      </c>
      <c r="F87" s="9" t="str">
        <f>IF(C87=" "," ",Rekenblad!M49)</f>
        <v xml:space="preserve"> </v>
      </c>
    </row>
    <row r="88" spans="1:6" x14ac:dyDescent="0.2">
      <c r="A88" s="9" t="str">
        <f>IF(Rekenblad!J50&gt;0,Rekenblad!A50," ")</f>
        <v xml:space="preserve"> </v>
      </c>
      <c r="B88" s="9" t="str">
        <f>IF(Rekenblad!J50&gt;0,Rekenblad!G50,"")</f>
        <v/>
      </c>
      <c r="C88" s="9" t="str">
        <f>IF(Rekenblad!J50&gt;0,Rekenblad!J50," ")</f>
        <v xml:space="preserve"> </v>
      </c>
      <c r="D88" s="9" t="str">
        <f>IF(C88=" "," ",Rekenblad!N50)</f>
        <v xml:space="preserve"> </v>
      </c>
      <c r="E88" s="9" t="str">
        <f>IF(C88=" "," ",Rekenblad!K50)</f>
        <v xml:space="preserve"> </v>
      </c>
      <c r="F88" s="9" t="str">
        <f>IF(C88=" "," ",Rekenblad!M50)</f>
        <v xml:space="preserve"> </v>
      </c>
    </row>
    <row r="89" spans="1:6" x14ac:dyDescent="0.2">
      <c r="A89" s="9" t="str">
        <f>IF(Rekenblad!J51&gt;0,Rekenblad!A51," ")</f>
        <v xml:space="preserve"> </v>
      </c>
      <c r="B89" s="9" t="str">
        <f>IF(Rekenblad!J51&gt;0,Rekenblad!G51,"")</f>
        <v/>
      </c>
      <c r="C89" s="9" t="str">
        <f>IF(Rekenblad!J51&gt;0,Rekenblad!J51," ")</f>
        <v xml:space="preserve"> </v>
      </c>
      <c r="D89" s="9" t="str">
        <f>IF(C89=" "," ",Rekenblad!N51)</f>
        <v xml:space="preserve"> </v>
      </c>
      <c r="E89" s="9" t="str">
        <f>IF(C89=" "," ",Rekenblad!K51)</f>
        <v xml:space="preserve"> </v>
      </c>
      <c r="F89" s="9" t="str">
        <f>IF(C89=" "," ",Rekenblad!M51)</f>
        <v xml:space="preserve"> </v>
      </c>
    </row>
    <row r="90" spans="1:6" x14ac:dyDescent="0.2">
      <c r="A90" s="9" t="str">
        <f>IF(Rekenblad!J52&gt;0,Rekenblad!A52," ")</f>
        <v xml:space="preserve"> </v>
      </c>
      <c r="B90" s="9" t="str">
        <f>IF(Rekenblad!J52&gt;0,Rekenblad!G52,"")</f>
        <v/>
      </c>
      <c r="C90" s="9" t="str">
        <f>IF(Rekenblad!J52&gt;0,Rekenblad!J52," ")</f>
        <v xml:space="preserve"> </v>
      </c>
      <c r="D90" s="9" t="str">
        <f>IF(C90=" "," ",Rekenblad!N52)</f>
        <v xml:space="preserve"> </v>
      </c>
      <c r="E90" s="9" t="str">
        <f>IF(C90=" "," ",Rekenblad!K52)</f>
        <v xml:space="preserve"> </v>
      </c>
      <c r="F90" s="9" t="str">
        <f>IF(C90=" "," ",Rekenblad!M52)</f>
        <v xml:space="preserve"> </v>
      </c>
    </row>
    <row r="91" spans="1:6" x14ac:dyDescent="0.2">
      <c r="A91" s="9" t="str">
        <f>IF(Rekenblad!J53&gt;0,Rekenblad!A53," ")</f>
        <v xml:space="preserve"> </v>
      </c>
      <c r="B91" s="9" t="str">
        <f>IF(Rekenblad!J53&gt;0,Rekenblad!G53,"")</f>
        <v/>
      </c>
      <c r="C91" s="9" t="str">
        <f>IF(Rekenblad!J53&gt;0,Rekenblad!J53," ")</f>
        <v xml:space="preserve"> </v>
      </c>
      <c r="D91" s="9" t="str">
        <f>IF(C91=" "," ",Rekenblad!N53)</f>
        <v xml:space="preserve"> </v>
      </c>
      <c r="E91" s="9" t="str">
        <f>IF(C91=" "," ",Rekenblad!K53)</f>
        <v xml:space="preserve"> </v>
      </c>
      <c r="F91" s="9" t="str">
        <f>IF(C91=" "," ",Rekenblad!M53)</f>
        <v xml:space="preserve"> </v>
      </c>
    </row>
    <row r="92" spans="1:6" x14ac:dyDescent="0.2">
      <c r="A92" s="9" t="str">
        <f>IF(Rekenblad!J54&gt;0,Rekenblad!A54," ")</f>
        <v xml:space="preserve"> </v>
      </c>
      <c r="B92" s="9" t="str">
        <f>IF(Rekenblad!J54&gt;0,Rekenblad!G54,"")</f>
        <v/>
      </c>
      <c r="C92" s="9" t="str">
        <f>IF(Rekenblad!J54&gt;0,Rekenblad!J54," ")</f>
        <v xml:space="preserve"> </v>
      </c>
      <c r="D92" s="9" t="str">
        <f>IF(C92=" "," ",Rekenblad!N54)</f>
        <v xml:space="preserve"> </v>
      </c>
      <c r="E92" s="9" t="str">
        <f>IF(C92=" "," ",Rekenblad!K54)</f>
        <v xml:space="preserve"> </v>
      </c>
      <c r="F92" s="9" t="str">
        <f>IF(C92=" "," ",Rekenblad!M54)</f>
        <v xml:space="preserve"> </v>
      </c>
    </row>
    <row r="93" spans="1:6" x14ac:dyDescent="0.2">
      <c r="A93" s="9" t="str">
        <f>IF(Rekenblad!J55&gt;0,Rekenblad!A55," ")</f>
        <v xml:space="preserve"> </v>
      </c>
      <c r="B93" s="9" t="str">
        <f>IF(Rekenblad!J55&gt;0,Rekenblad!G55,"")</f>
        <v/>
      </c>
      <c r="C93" s="9" t="str">
        <f>IF(Rekenblad!J55&gt;0,Rekenblad!J55," ")</f>
        <v xml:space="preserve"> </v>
      </c>
      <c r="D93" s="9" t="str">
        <f>IF(C93=" "," ",Rekenblad!N55)</f>
        <v xml:space="preserve"> </v>
      </c>
      <c r="E93" s="9" t="str">
        <f>IF(C93=" "," ",Rekenblad!K55)</f>
        <v xml:space="preserve"> </v>
      </c>
      <c r="F93" s="9" t="str">
        <f>IF(C93=" "," ",Rekenblad!M55)</f>
        <v xml:space="preserve"> </v>
      </c>
    </row>
    <row r="96" spans="1:6" x14ac:dyDescent="0.2">
      <c r="A96" s="9" t="str">
        <f>IF($C$70=" "," ",#REF!)</f>
        <v xml:space="preserve"> </v>
      </c>
    </row>
    <row r="97" spans="1:3" x14ac:dyDescent="0.2">
      <c r="A97" s="9" t="str">
        <f>IF($C$70=" "," ",#REF!)</f>
        <v xml:space="preserve"> </v>
      </c>
      <c r="B97" s="9" t="str">
        <f>IF(C70&gt;0,A70," ")</f>
        <v xml:space="preserve"> </v>
      </c>
      <c r="C97" s="9" t="str">
        <f>IF(C70&gt;0,D70," ")</f>
        <v xml:space="preserve"> </v>
      </c>
    </row>
    <row r="98" spans="1:3" x14ac:dyDescent="0.2">
      <c r="A98" s="9" t="str">
        <f>IF($C$70=" "," ",#REF!)</f>
        <v xml:space="preserve"> </v>
      </c>
      <c r="C98" s="9" t="str">
        <f>IF(F94&gt;0,F94," ")</f>
        <v xml:space="preserve"> </v>
      </c>
    </row>
    <row r="99" spans="1:3" x14ac:dyDescent="0.2">
      <c r="A99" s="9" t="str">
        <f>IF($C$70=" "," ",A48)</f>
        <v xml:space="preserve"> </v>
      </c>
      <c r="B99" s="9" t="str">
        <f>IF(C70=" "," ",Rekenblad!F4+1)</f>
        <v xml:space="preserve"> </v>
      </c>
      <c r="C99" s="9" t="str">
        <f>IF(C70=" "," ",SUM(C97:C98))</f>
        <v xml:space="preserve"> </v>
      </c>
    </row>
  </sheetData>
  <sheetProtection algorithmName="SHA-512" hashValue="n3BHsdSgIJG6GHua4bbLnq/qVyhSDXFnguSjLU70UKZENRUXkWMBdvMXBPm0P3bTYbRM9pa/owjOQ849bEXbEA==" saltValue="pWmWbDCNGVY1ArCoO3fcPA==" spinCount="100000" sheet="1" objects="1" scenarios="1" selectLockedCells="1"/>
  <mergeCells count="5">
    <mergeCell ref="C14:E14"/>
    <mergeCell ref="C4:G4"/>
    <mergeCell ref="D9:G9"/>
    <mergeCell ref="D10:G10"/>
    <mergeCell ref="D11:G11"/>
  </mergeCells>
  <phoneticPr fontId="1" type="noConversion"/>
  <pageMargins left="0.75" right="0.75" top="1" bottom="1" header="0.5" footer="0.5"/>
  <pageSetup paperSize="9" orientation="portrait" verticalDpi="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299"/>
  <sheetViews>
    <sheetView workbookViewId="0">
      <selection activeCell="A300" sqref="A300:B301"/>
    </sheetView>
  </sheetViews>
  <sheetFormatPr defaultRowHeight="12.75" x14ac:dyDescent="0.2"/>
  <sheetData>
    <row r="1" spans="1:2" x14ac:dyDescent="0.2">
      <c r="A1" t="s">
        <v>14</v>
      </c>
    </row>
    <row r="3" spans="1:2" x14ac:dyDescent="0.2">
      <c r="A3">
        <v>1900</v>
      </c>
      <c r="B3">
        <v>1</v>
      </c>
    </row>
    <row r="4" spans="1:2" x14ac:dyDescent="0.2">
      <c r="A4">
        <v>1901</v>
      </c>
      <c r="B4">
        <v>0</v>
      </c>
    </row>
    <row r="5" spans="1:2" x14ac:dyDescent="0.2">
      <c r="A5">
        <v>1902</v>
      </c>
      <c r="B5">
        <v>0</v>
      </c>
    </row>
    <row r="6" spans="1:2" x14ac:dyDescent="0.2">
      <c r="A6">
        <v>1903</v>
      </c>
      <c r="B6">
        <v>0</v>
      </c>
    </row>
    <row r="7" spans="1:2" x14ac:dyDescent="0.2">
      <c r="A7">
        <v>1904</v>
      </c>
      <c r="B7">
        <v>1</v>
      </c>
    </row>
    <row r="8" spans="1:2" x14ac:dyDescent="0.2">
      <c r="A8">
        <v>1905</v>
      </c>
      <c r="B8">
        <v>0</v>
      </c>
    </row>
    <row r="9" spans="1:2" x14ac:dyDescent="0.2">
      <c r="A9">
        <v>1906</v>
      </c>
      <c r="B9">
        <v>0</v>
      </c>
    </row>
    <row r="10" spans="1:2" x14ac:dyDescent="0.2">
      <c r="A10">
        <v>1907</v>
      </c>
      <c r="B10">
        <v>0</v>
      </c>
    </row>
    <row r="11" spans="1:2" x14ac:dyDescent="0.2">
      <c r="A11">
        <v>1908</v>
      </c>
      <c r="B11">
        <v>1</v>
      </c>
    </row>
    <row r="12" spans="1:2" x14ac:dyDescent="0.2">
      <c r="A12">
        <v>1909</v>
      </c>
      <c r="B12">
        <v>0</v>
      </c>
    </row>
    <row r="13" spans="1:2" x14ac:dyDescent="0.2">
      <c r="A13">
        <v>1910</v>
      </c>
      <c r="B13">
        <v>0</v>
      </c>
    </row>
    <row r="14" spans="1:2" x14ac:dyDescent="0.2">
      <c r="A14">
        <v>1911</v>
      </c>
      <c r="B14">
        <v>0</v>
      </c>
    </row>
    <row r="15" spans="1:2" x14ac:dyDescent="0.2">
      <c r="A15">
        <v>1912</v>
      </c>
      <c r="B15">
        <v>1</v>
      </c>
    </row>
    <row r="16" spans="1:2" x14ac:dyDescent="0.2">
      <c r="A16">
        <v>1913</v>
      </c>
      <c r="B16">
        <v>0</v>
      </c>
    </row>
    <row r="17" spans="1:2" x14ac:dyDescent="0.2">
      <c r="A17">
        <v>1914</v>
      </c>
      <c r="B17">
        <v>0</v>
      </c>
    </row>
    <row r="18" spans="1:2" x14ac:dyDescent="0.2">
      <c r="A18">
        <v>1915</v>
      </c>
      <c r="B18">
        <v>0</v>
      </c>
    </row>
    <row r="19" spans="1:2" x14ac:dyDescent="0.2">
      <c r="A19">
        <v>1916</v>
      </c>
      <c r="B19">
        <v>1</v>
      </c>
    </row>
    <row r="20" spans="1:2" x14ac:dyDescent="0.2">
      <c r="A20">
        <v>1917</v>
      </c>
      <c r="B20">
        <v>0</v>
      </c>
    </row>
    <row r="21" spans="1:2" x14ac:dyDescent="0.2">
      <c r="A21">
        <v>1918</v>
      </c>
      <c r="B21">
        <v>0</v>
      </c>
    </row>
    <row r="22" spans="1:2" x14ac:dyDescent="0.2">
      <c r="A22">
        <v>1919</v>
      </c>
      <c r="B22">
        <v>0</v>
      </c>
    </row>
    <row r="23" spans="1:2" x14ac:dyDescent="0.2">
      <c r="A23">
        <v>1920</v>
      </c>
      <c r="B23">
        <v>1</v>
      </c>
    </row>
    <row r="24" spans="1:2" x14ac:dyDescent="0.2">
      <c r="A24">
        <v>1921</v>
      </c>
      <c r="B24">
        <v>0</v>
      </c>
    </row>
    <row r="25" spans="1:2" x14ac:dyDescent="0.2">
      <c r="A25">
        <v>1922</v>
      </c>
      <c r="B25">
        <v>0</v>
      </c>
    </row>
    <row r="26" spans="1:2" x14ac:dyDescent="0.2">
      <c r="A26">
        <v>1923</v>
      </c>
      <c r="B26">
        <v>0</v>
      </c>
    </row>
    <row r="27" spans="1:2" x14ac:dyDescent="0.2">
      <c r="A27">
        <v>1924</v>
      </c>
      <c r="B27">
        <v>1</v>
      </c>
    </row>
    <row r="28" spans="1:2" x14ac:dyDescent="0.2">
      <c r="A28">
        <v>1925</v>
      </c>
      <c r="B28">
        <v>0</v>
      </c>
    </row>
    <row r="29" spans="1:2" x14ac:dyDescent="0.2">
      <c r="A29">
        <v>1926</v>
      </c>
      <c r="B29">
        <v>0</v>
      </c>
    </row>
    <row r="30" spans="1:2" x14ac:dyDescent="0.2">
      <c r="A30">
        <v>1927</v>
      </c>
      <c r="B30">
        <v>0</v>
      </c>
    </row>
    <row r="31" spans="1:2" x14ac:dyDescent="0.2">
      <c r="A31">
        <v>1928</v>
      </c>
      <c r="B31">
        <v>1</v>
      </c>
    </row>
    <row r="32" spans="1:2" x14ac:dyDescent="0.2">
      <c r="A32">
        <v>1929</v>
      </c>
      <c r="B32">
        <v>0</v>
      </c>
    </row>
    <row r="33" spans="1:2" x14ac:dyDescent="0.2">
      <c r="A33">
        <v>1930</v>
      </c>
      <c r="B33">
        <v>0</v>
      </c>
    </row>
    <row r="34" spans="1:2" x14ac:dyDescent="0.2">
      <c r="A34">
        <v>1931</v>
      </c>
      <c r="B34">
        <v>0</v>
      </c>
    </row>
    <row r="35" spans="1:2" x14ac:dyDescent="0.2">
      <c r="A35">
        <v>1932</v>
      </c>
      <c r="B35">
        <v>1</v>
      </c>
    </row>
    <row r="36" spans="1:2" x14ac:dyDescent="0.2">
      <c r="A36">
        <v>1933</v>
      </c>
      <c r="B36">
        <v>0</v>
      </c>
    </row>
    <row r="37" spans="1:2" x14ac:dyDescent="0.2">
      <c r="A37">
        <v>1934</v>
      </c>
      <c r="B37">
        <v>0</v>
      </c>
    </row>
    <row r="38" spans="1:2" x14ac:dyDescent="0.2">
      <c r="A38">
        <v>1935</v>
      </c>
      <c r="B38">
        <v>0</v>
      </c>
    </row>
    <row r="39" spans="1:2" x14ac:dyDescent="0.2">
      <c r="A39">
        <v>1936</v>
      </c>
      <c r="B39">
        <v>1</v>
      </c>
    </row>
    <row r="40" spans="1:2" x14ac:dyDescent="0.2">
      <c r="A40">
        <v>1937</v>
      </c>
      <c r="B40">
        <v>0</v>
      </c>
    </row>
    <row r="41" spans="1:2" x14ac:dyDescent="0.2">
      <c r="A41">
        <v>1938</v>
      </c>
      <c r="B41">
        <v>0</v>
      </c>
    </row>
    <row r="42" spans="1:2" x14ac:dyDescent="0.2">
      <c r="A42">
        <v>1939</v>
      </c>
      <c r="B42">
        <v>0</v>
      </c>
    </row>
    <row r="43" spans="1:2" x14ac:dyDescent="0.2">
      <c r="A43">
        <v>1940</v>
      </c>
      <c r="B43">
        <v>1</v>
      </c>
    </row>
    <row r="44" spans="1:2" x14ac:dyDescent="0.2">
      <c r="A44">
        <v>1941</v>
      </c>
      <c r="B44">
        <v>0</v>
      </c>
    </row>
    <row r="45" spans="1:2" x14ac:dyDescent="0.2">
      <c r="A45">
        <v>1942</v>
      </c>
      <c r="B45">
        <v>0</v>
      </c>
    </row>
    <row r="46" spans="1:2" x14ac:dyDescent="0.2">
      <c r="A46">
        <v>1943</v>
      </c>
      <c r="B46">
        <v>0</v>
      </c>
    </row>
    <row r="47" spans="1:2" x14ac:dyDescent="0.2">
      <c r="A47">
        <v>1944</v>
      </c>
      <c r="B47">
        <v>1</v>
      </c>
    </row>
    <row r="48" spans="1:2" x14ac:dyDescent="0.2">
      <c r="A48">
        <v>1945</v>
      </c>
      <c r="B48">
        <v>0</v>
      </c>
    </row>
    <row r="49" spans="1:2" x14ac:dyDescent="0.2">
      <c r="A49">
        <v>1946</v>
      </c>
      <c r="B49">
        <v>0</v>
      </c>
    </row>
    <row r="50" spans="1:2" x14ac:dyDescent="0.2">
      <c r="A50">
        <v>1947</v>
      </c>
      <c r="B50">
        <v>0</v>
      </c>
    </row>
    <row r="51" spans="1:2" x14ac:dyDescent="0.2">
      <c r="A51">
        <v>1948</v>
      </c>
      <c r="B51">
        <v>1</v>
      </c>
    </row>
    <row r="52" spans="1:2" x14ac:dyDescent="0.2">
      <c r="A52">
        <v>1949</v>
      </c>
      <c r="B52">
        <v>0</v>
      </c>
    </row>
    <row r="53" spans="1:2" x14ac:dyDescent="0.2">
      <c r="A53">
        <v>1950</v>
      </c>
      <c r="B53">
        <v>0</v>
      </c>
    </row>
    <row r="54" spans="1:2" x14ac:dyDescent="0.2">
      <c r="A54">
        <v>1951</v>
      </c>
      <c r="B54">
        <v>0</v>
      </c>
    </row>
    <row r="55" spans="1:2" x14ac:dyDescent="0.2">
      <c r="A55">
        <v>1952</v>
      </c>
      <c r="B55">
        <v>1</v>
      </c>
    </row>
    <row r="56" spans="1:2" x14ac:dyDescent="0.2">
      <c r="A56">
        <v>1953</v>
      </c>
      <c r="B56">
        <v>0</v>
      </c>
    </row>
    <row r="57" spans="1:2" x14ac:dyDescent="0.2">
      <c r="A57">
        <v>1954</v>
      </c>
      <c r="B57">
        <v>0</v>
      </c>
    </row>
    <row r="58" spans="1:2" x14ac:dyDescent="0.2">
      <c r="A58">
        <v>1955</v>
      </c>
      <c r="B58">
        <v>0</v>
      </c>
    </row>
    <row r="59" spans="1:2" x14ac:dyDescent="0.2">
      <c r="A59">
        <v>1956</v>
      </c>
      <c r="B59">
        <v>1</v>
      </c>
    </row>
    <row r="60" spans="1:2" x14ac:dyDescent="0.2">
      <c r="A60">
        <v>1957</v>
      </c>
      <c r="B60">
        <v>0</v>
      </c>
    </row>
    <row r="61" spans="1:2" x14ac:dyDescent="0.2">
      <c r="A61">
        <v>1958</v>
      </c>
      <c r="B61">
        <v>0</v>
      </c>
    </row>
    <row r="62" spans="1:2" x14ac:dyDescent="0.2">
      <c r="A62">
        <v>1959</v>
      </c>
      <c r="B62">
        <v>0</v>
      </c>
    </row>
    <row r="63" spans="1:2" x14ac:dyDescent="0.2">
      <c r="A63">
        <v>1960</v>
      </c>
      <c r="B63">
        <v>1</v>
      </c>
    </row>
    <row r="64" spans="1:2" x14ac:dyDescent="0.2">
      <c r="A64">
        <v>1961</v>
      </c>
      <c r="B64">
        <v>0</v>
      </c>
    </row>
    <row r="65" spans="1:2" x14ac:dyDescent="0.2">
      <c r="A65">
        <v>1962</v>
      </c>
      <c r="B65">
        <v>0</v>
      </c>
    </row>
    <row r="66" spans="1:2" x14ac:dyDescent="0.2">
      <c r="A66">
        <v>1963</v>
      </c>
      <c r="B66">
        <v>0</v>
      </c>
    </row>
    <row r="67" spans="1:2" x14ac:dyDescent="0.2">
      <c r="A67">
        <v>1964</v>
      </c>
      <c r="B67">
        <v>1</v>
      </c>
    </row>
    <row r="68" spans="1:2" x14ac:dyDescent="0.2">
      <c r="A68">
        <v>1965</v>
      </c>
      <c r="B68">
        <v>0</v>
      </c>
    </row>
    <row r="69" spans="1:2" x14ac:dyDescent="0.2">
      <c r="A69">
        <v>1966</v>
      </c>
      <c r="B69">
        <v>0</v>
      </c>
    </row>
    <row r="70" spans="1:2" x14ac:dyDescent="0.2">
      <c r="A70">
        <v>1967</v>
      </c>
      <c r="B70">
        <v>0</v>
      </c>
    </row>
    <row r="71" spans="1:2" x14ac:dyDescent="0.2">
      <c r="A71">
        <v>1968</v>
      </c>
      <c r="B71">
        <v>1</v>
      </c>
    </row>
    <row r="72" spans="1:2" x14ac:dyDescent="0.2">
      <c r="A72">
        <v>1969</v>
      </c>
      <c r="B72">
        <v>0</v>
      </c>
    </row>
    <row r="73" spans="1:2" x14ac:dyDescent="0.2">
      <c r="A73">
        <v>1970</v>
      </c>
      <c r="B73">
        <v>0</v>
      </c>
    </row>
    <row r="74" spans="1:2" x14ac:dyDescent="0.2">
      <c r="A74">
        <v>1971</v>
      </c>
      <c r="B74">
        <v>0</v>
      </c>
    </row>
    <row r="75" spans="1:2" x14ac:dyDescent="0.2">
      <c r="A75">
        <v>1972</v>
      </c>
      <c r="B75">
        <v>1</v>
      </c>
    </row>
    <row r="76" spans="1:2" x14ac:dyDescent="0.2">
      <c r="A76">
        <v>1973</v>
      </c>
      <c r="B76">
        <v>0</v>
      </c>
    </row>
    <row r="77" spans="1:2" x14ac:dyDescent="0.2">
      <c r="A77">
        <v>1974</v>
      </c>
      <c r="B77">
        <v>0</v>
      </c>
    </row>
    <row r="78" spans="1:2" x14ac:dyDescent="0.2">
      <c r="A78">
        <v>1975</v>
      </c>
      <c r="B78">
        <v>0</v>
      </c>
    </row>
    <row r="79" spans="1:2" x14ac:dyDescent="0.2">
      <c r="A79">
        <v>1976</v>
      </c>
      <c r="B79">
        <v>1</v>
      </c>
    </row>
    <row r="80" spans="1:2" x14ac:dyDescent="0.2">
      <c r="A80">
        <v>1977</v>
      </c>
      <c r="B80">
        <v>0</v>
      </c>
    </row>
    <row r="81" spans="1:2" x14ac:dyDescent="0.2">
      <c r="A81">
        <v>1978</v>
      </c>
      <c r="B81">
        <v>0</v>
      </c>
    </row>
    <row r="82" spans="1:2" x14ac:dyDescent="0.2">
      <c r="A82">
        <v>1979</v>
      </c>
      <c r="B82">
        <v>0</v>
      </c>
    </row>
    <row r="83" spans="1:2" x14ac:dyDescent="0.2">
      <c r="A83">
        <v>1980</v>
      </c>
      <c r="B83">
        <v>1</v>
      </c>
    </row>
    <row r="84" spans="1:2" x14ac:dyDescent="0.2">
      <c r="A84">
        <v>1981</v>
      </c>
      <c r="B84">
        <v>0</v>
      </c>
    </row>
    <row r="85" spans="1:2" x14ac:dyDescent="0.2">
      <c r="A85">
        <v>1982</v>
      </c>
      <c r="B85">
        <v>0</v>
      </c>
    </row>
    <row r="86" spans="1:2" x14ac:dyDescent="0.2">
      <c r="A86">
        <v>1983</v>
      </c>
      <c r="B86">
        <v>0</v>
      </c>
    </row>
    <row r="87" spans="1:2" x14ac:dyDescent="0.2">
      <c r="A87">
        <v>1984</v>
      </c>
      <c r="B87">
        <v>1</v>
      </c>
    </row>
    <row r="88" spans="1:2" x14ac:dyDescent="0.2">
      <c r="A88">
        <v>1985</v>
      </c>
      <c r="B88">
        <v>0</v>
      </c>
    </row>
    <row r="89" spans="1:2" x14ac:dyDescent="0.2">
      <c r="A89">
        <v>1986</v>
      </c>
      <c r="B89">
        <v>0</v>
      </c>
    </row>
    <row r="90" spans="1:2" x14ac:dyDescent="0.2">
      <c r="A90">
        <v>1987</v>
      </c>
      <c r="B90">
        <v>0</v>
      </c>
    </row>
    <row r="91" spans="1:2" x14ac:dyDescent="0.2">
      <c r="A91">
        <v>1988</v>
      </c>
      <c r="B91">
        <v>1</v>
      </c>
    </row>
    <row r="92" spans="1:2" x14ac:dyDescent="0.2">
      <c r="A92">
        <v>1989</v>
      </c>
      <c r="B92">
        <v>0</v>
      </c>
    </row>
    <row r="93" spans="1:2" x14ac:dyDescent="0.2">
      <c r="A93">
        <v>1990</v>
      </c>
      <c r="B93">
        <v>0</v>
      </c>
    </row>
    <row r="94" spans="1:2" x14ac:dyDescent="0.2">
      <c r="A94">
        <v>1991</v>
      </c>
      <c r="B94">
        <v>0</v>
      </c>
    </row>
    <row r="95" spans="1:2" x14ac:dyDescent="0.2">
      <c r="A95">
        <v>1992</v>
      </c>
      <c r="B95">
        <v>1</v>
      </c>
    </row>
    <row r="96" spans="1:2" x14ac:dyDescent="0.2">
      <c r="A96">
        <v>1993</v>
      </c>
      <c r="B96">
        <v>0</v>
      </c>
    </row>
    <row r="97" spans="1:2" x14ac:dyDescent="0.2">
      <c r="A97">
        <v>1994</v>
      </c>
      <c r="B97">
        <v>0</v>
      </c>
    </row>
    <row r="98" spans="1:2" x14ac:dyDescent="0.2">
      <c r="A98">
        <v>1995</v>
      </c>
      <c r="B98">
        <v>0</v>
      </c>
    </row>
    <row r="99" spans="1:2" x14ac:dyDescent="0.2">
      <c r="A99">
        <v>1996</v>
      </c>
      <c r="B99">
        <v>1</v>
      </c>
    </row>
    <row r="100" spans="1:2" x14ac:dyDescent="0.2">
      <c r="A100">
        <v>1997</v>
      </c>
      <c r="B100">
        <v>0</v>
      </c>
    </row>
    <row r="101" spans="1:2" x14ac:dyDescent="0.2">
      <c r="A101">
        <v>1998</v>
      </c>
      <c r="B101">
        <v>0</v>
      </c>
    </row>
    <row r="102" spans="1:2" x14ac:dyDescent="0.2">
      <c r="A102">
        <v>1999</v>
      </c>
      <c r="B102">
        <v>0</v>
      </c>
    </row>
    <row r="103" spans="1:2" x14ac:dyDescent="0.2">
      <c r="A103">
        <v>2000</v>
      </c>
      <c r="B103">
        <v>1</v>
      </c>
    </row>
    <row r="104" spans="1:2" x14ac:dyDescent="0.2">
      <c r="A104">
        <v>2001</v>
      </c>
      <c r="B104">
        <v>0</v>
      </c>
    </row>
    <row r="105" spans="1:2" x14ac:dyDescent="0.2">
      <c r="A105">
        <v>2002</v>
      </c>
      <c r="B105">
        <v>0</v>
      </c>
    </row>
    <row r="106" spans="1:2" x14ac:dyDescent="0.2">
      <c r="A106">
        <v>2003</v>
      </c>
      <c r="B106">
        <v>0</v>
      </c>
    </row>
    <row r="107" spans="1:2" x14ac:dyDescent="0.2">
      <c r="A107">
        <v>2004</v>
      </c>
      <c r="B107">
        <v>1</v>
      </c>
    </row>
    <row r="108" spans="1:2" x14ac:dyDescent="0.2">
      <c r="A108">
        <v>2005</v>
      </c>
      <c r="B108">
        <v>0</v>
      </c>
    </row>
    <row r="109" spans="1:2" x14ac:dyDescent="0.2">
      <c r="A109">
        <v>2006</v>
      </c>
      <c r="B109">
        <v>0</v>
      </c>
    </row>
    <row r="110" spans="1:2" x14ac:dyDescent="0.2">
      <c r="A110">
        <v>2007</v>
      </c>
      <c r="B110">
        <v>0</v>
      </c>
    </row>
    <row r="111" spans="1:2" x14ac:dyDescent="0.2">
      <c r="A111">
        <v>2008</v>
      </c>
      <c r="B111">
        <v>1</v>
      </c>
    </row>
    <row r="112" spans="1:2" x14ac:dyDescent="0.2">
      <c r="A112">
        <v>2009</v>
      </c>
      <c r="B112">
        <v>0</v>
      </c>
    </row>
    <row r="113" spans="1:2" x14ac:dyDescent="0.2">
      <c r="A113">
        <v>2010</v>
      </c>
      <c r="B113">
        <v>0</v>
      </c>
    </row>
    <row r="114" spans="1:2" x14ac:dyDescent="0.2">
      <c r="A114">
        <v>2011</v>
      </c>
      <c r="B114">
        <v>0</v>
      </c>
    </row>
    <row r="115" spans="1:2" x14ac:dyDescent="0.2">
      <c r="A115">
        <v>2012</v>
      </c>
      <c r="B115">
        <v>1</v>
      </c>
    </row>
    <row r="116" spans="1:2" x14ac:dyDescent="0.2">
      <c r="A116">
        <v>2013</v>
      </c>
      <c r="B116">
        <v>0</v>
      </c>
    </row>
    <row r="117" spans="1:2" x14ac:dyDescent="0.2">
      <c r="A117">
        <v>2014</v>
      </c>
      <c r="B117">
        <v>0</v>
      </c>
    </row>
    <row r="118" spans="1:2" x14ac:dyDescent="0.2">
      <c r="A118">
        <v>2015</v>
      </c>
      <c r="B118">
        <v>0</v>
      </c>
    </row>
    <row r="119" spans="1:2" x14ac:dyDescent="0.2">
      <c r="A119">
        <v>2016</v>
      </c>
      <c r="B119">
        <v>1</v>
      </c>
    </row>
    <row r="120" spans="1:2" x14ac:dyDescent="0.2">
      <c r="A120">
        <v>2017</v>
      </c>
      <c r="B120">
        <v>0</v>
      </c>
    </row>
    <row r="121" spans="1:2" x14ac:dyDescent="0.2">
      <c r="A121">
        <v>2018</v>
      </c>
      <c r="B121">
        <v>0</v>
      </c>
    </row>
    <row r="122" spans="1:2" x14ac:dyDescent="0.2">
      <c r="A122">
        <v>2019</v>
      </c>
      <c r="B122">
        <v>0</v>
      </c>
    </row>
    <row r="123" spans="1:2" x14ac:dyDescent="0.2">
      <c r="A123">
        <v>2020</v>
      </c>
      <c r="B123">
        <v>1</v>
      </c>
    </row>
    <row r="124" spans="1:2" x14ac:dyDescent="0.2">
      <c r="A124">
        <v>2021</v>
      </c>
      <c r="B124">
        <v>0</v>
      </c>
    </row>
    <row r="125" spans="1:2" x14ac:dyDescent="0.2">
      <c r="A125">
        <v>2022</v>
      </c>
      <c r="B125">
        <v>0</v>
      </c>
    </row>
    <row r="126" spans="1:2" x14ac:dyDescent="0.2">
      <c r="A126">
        <v>2023</v>
      </c>
      <c r="B126">
        <v>0</v>
      </c>
    </row>
    <row r="127" spans="1:2" x14ac:dyDescent="0.2">
      <c r="A127">
        <v>2024</v>
      </c>
      <c r="B127">
        <v>1</v>
      </c>
    </row>
    <row r="128" spans="1:2" x14ac:dyDescent="0.2">
      <c r="A128">
        <v>2025</v>
      </c>
      <c r="B128">
        <v>0</v>
      </c>
    </row>
    <row r="129" spans="1:2" x14ac:dyDescent="0.2">
      <c r="A129">
        <v>2026</v>
      </c>
      <c r="B129">
        <v>0</v>
      </c>
    </row>
    <row r="130" spans="1:2" x14ac:dyDescent="0.2">
      <c r="A130">
        <v>2027</v>
      </c>
      <c r="B130">
        <v>0</v>
      </c>
    </row>
    <row r="131" spans="1:2" x14ac:dyDescent="0.2">
      <c r="A131">
        <v>2028</v>
      </c>
      <c r="B131">
        <v>1</v>
      </c>
    </row>
    <row r="132" spans="1:2" x14ac:dyDescent="0.2">
      <c r="A132">
        <v>2029</v>
      </c>
      <c r="B132">
        <v>0</v>
      </c>
    </row>
    <row r="133" spans="1:2" x14ac:dyDescent="0.2">
      <c r="A133">
        <v>2030</v>
      </c>
      <c r="B133">
        <v>0</v>
      </c>
    </row>
    <row r="134" spans="1:2" x14ac:dyDescent="0.2">
      <c r="A134">
        <v>2031</v>
      </c>
      <c r="B134">
        <v>0</v>
      </c>
    </row>
    <row r="135" spans="1:2" x14ac:dyDescent="0.2">
      <c r="A135">
        <v>2032</v>
      </c>
      <c r="B135">
        <v>1</v>
      </c>
    </row>
    <row r="136" spans="1:2" x14ac:dyDescent="0.2">
      <c r="A136">
        <v>2033</v>
      </c>
      <c r="B136">
        <v>0</v>
      </c>
    </row>
    <row r="137" spans="1:2" x14ac:dyDescent="0.2">
      <c r="A137">
        <v>2034</v>
      </c>
      <c r="B137">
        <v>0</v>
      </c>
    </row>
    <row r="138" spans="1:2" x14ac:dyDescent="0.2">
      <c r="A138">
        <v>2035</v>
      </c>
      <c r="B138">
        <v>0</v>
      </c>
    </row>
    <row r="139" spans="1:2" x14ac:dyDescent="0.2">
      <c r="A139">
        <v>2036</v>
      </c>
      <c r="B139">
        <v>1</v>
      </c>
    </row>
    <row r="140" spans="1:2" x14ac:dyDescent="0.2">
      <c r="A140">
        <v>2037</v>
      </c>
      <c r="B140">
        <v>0</v>
      </c>
    </row>
    <row r="141" spans="1:2" x14ac:dyDescent="0.2">
      <c r="A141">
        <v>2038</v>
      </c>
      <c r="B141">
        <v>0</v>
      </c>
    </row>
    <row r="142" spans="1:2" x14ac:dyDescent="0.2">
      <c r="A142">
        <v>2039</v>
      </c>
      <c r="B142">
        <v>0</v>
      </c>
    </row>
    <row r="143" spans="1:2" x14ac:dyDescent="0.2">
      <c r="A143">
        <v>2040</v>
      </c>
      <c r="B143">
        <v>1</v>
      </c>
    </row>
    <row r="144" spans="1:2" x14ac:dyDescent="0.2">
      <c r="A144">
        <v>2041</v>
      </c>
      <c r="B144">
        <v>0</v>
      </c>
    </row>
    <row r="145" spans="1:2" x14ac:dyDescent="0.2">
      <c r="A145">
        <v>2042</v>
      </c>
      <c r="B145">
        <v>0</v>
      </c>
    </row>
    <row r="146" spans="1:2" x14ac:dyDescent="0.2">
      <c r="A146">
        <v>2043</v>
      </c>
      <c r="B146">
        <v>0</v>
      </c>
    </row>
    <row r="147" spans="1:2" x14ac:dyDescent="0.2">
      <c r="A147">
        <v>2044</v>
      </c>
      <c r="B147">
        <v>1</v>
      </c>
    </row>
    <row r="148" spans="1:2" x14ac:dyDescent="0.2">
      <c r="A148">
        <v>2045</v>
      </c>
      <c r="B148">
        <v>0</v>
      </c>
    </row>
    <row r="149" spans="1:2" x14ac:dyDescent="0.2">
      <c r="A149">
        <v>2046</v>
      </c>
      <c r="B149">
        <v>0</v>
      </c>
    </row>
    <row r="150" spans="1:2" x14ac:dyDescent="0.2">
      <c r="A150">
        <v>2047</v>
      </c>
      <c r="B150">
        <v>0</v>
      </c>
    </row>
    <row r="151" spans="1:2" x14ac:dyDescent="0.2">
      <c r="A151">
        <v>2048</v>
      </c>
      <c r="B151">
        <v>1</v>
      </c>
    </row>
    <row r="152" spans="1:2" x14ac:dyDescent="0.2">
      <c r="A152">
        <v>2049</v>
      </c>
      <c r="B152">
        <v>0</v>
      </c>
    </row>
    <row r="153" spans="1:2" x14ac:dyDescent="0.2">
      <c r="A153">
        <v>2050</v>
      </c>
      <c r="B153">
        <v>0</v>
      </c>
    </row>
    <row r="154" spans="1:2" x14ac:dyDescent="0.2">
      <c r="A154">
        <v>2051</v>
      </c>
      <c r="B154">
        <v>0</v>
      </c>
    </row>
    <row r="155" spans="1:2" x14ac:dyDescent="0.2">
      <c r="A155">
        <v>2052</v>
      </c>
      <c r="B155">
        <v>1</v>
      </c>
    </row>
    <row r="156" spans="1:2" x14ac:dyDescent="0.2">
      <c r="A156">
        <v>2053</v>
      </c>
      <c r="B156">
        <v>0</v>
      </c>
    </row>
    <row r="157" spans="1:2" x14ac:dyDescent="0.2">
      <c r="A157">
        <v>2054</v>
      </c>
      <c r="B157">
        <v>0</v>
      </c>
    </row>
    <row r="158" spans="1:2" x14ac:dyDescent="0.2">
      <c r="A158">
        <v>2055</v>
      </c>
      <c r="B158">
        <v>0</v>
      </c>
    </row>
    <row r="159" spans="1:2" x14ac:dyDescent="0.2">
      <c r="A159">
        <v>2056</v>
      </c>
      <c r="B159">
        <v>1</v>
      </c>
    </row>
    <row r="160" spans="1:2" x14ac:dyDescent="0.2">
      <c r="A160">
        <v>2057</v>
      </c>
      <c r="B160">
        <v>0</v>
      </c>
    </row>
    <row r="161" spans="1:2" x14ac:dyDescent="0.2">
      <c r="A161">
        <v>2058</v>
      </c>
      <c r="B161">
        <v>0</v>
      </c>
    </row>
    <row r="162" spans="1:2" x14ac:dyDescent="0.2">
      <c r="A162">
        <v>2059</v>
      </c>
      <c r="B162">
        <v>0</v>
      </c>
    </row>
    <row r="163" spans="1:2" x14ac:dyDescent="0.2">
      <c r="A163">
        <v>2060</v>
      </c>
      <c r="B163">
        <v>1</v>
      </c>
    </row>
    <row r="164" spans="1:2" x14ac:dyDescent="0.2">
      <c r="A164">
        <v>2061</v>
      </c>
      <c r="B164">
        <v>0</v>
      </c>
    </row>
    <row r="165" spans="1:2" x14ac:dyDescent="0.2">
      <c r="A165">
        <v>2062</v>
      </c>
      <c r="B165">
        <v>0</v>
      </c>
    </row>
    <row r="166" spans="1:2" x14ac:dyDescent="0.2">
      <c r="A166">
        <v>2063</v>
      </c>
      <c r="B166">
        <v>0</v>
      </c>
    </row>
    <row r="167" spans="1:2" x14ac:dyDescent="0.2">
      <c r="A167">
        <v>2064</v>
      </c>
      <c r="B167">
        <v>1</v>
      </c>
    </row>
    <row r="168" spans="1:2" x14ac:dyDescent="0.2">
      <c r="A168">
        <v>2065</v>
      </c>
      <c r="B168">
        <v>0</v>
      </c>
    </row>
    <row r="169" spans="1:2" x14ac:dyDescent="0.2">
      <c r="A169">
        <v>2066</v>
      </c>
      <c r="B169">
        <v>0</v>
      </c>
    </row>
    <row r="170" spans="1:2" x14ac:dyDescent="0.2">
      <c r="A170">
        <v>2067</v>
      </c>
      <c r="B170">
        <v>0</v>
      </c>
    </row>
    <row r="171" spans="1:2" x14ac:dyDescent="0.2">
      <c r="A171">
        <v>2068</v>
      </c>
      <c r="B171">
        <v>1</v>
      </c>
    </row>
    <row r="172" spans="1:2" x14ac:dyDescent="0.2">
      <c r="A172">
        <v>2069</v>
      </c>
      <c r="B172">
        <v>0</v>
      </c>
    </row>
    <row r="173" spans="1:2" x14ac:dyDescent="0.2">
      <c r="A173">
        <v>2070</v>
      </c>
      <c r="B173">
        <v>0</v>
      </c>
    </row>
    <row r="174" spans="1:2" x14ac:dyDescent="0.2">
      <c r="A174">
        <v>2071</v>
      </c>
      <c r="B174">
        <v>0</v>
      </c>
    </row>
    <row r="175" spans="1:2" x14ac:dyDescent="0.2">
      <c r="A175">
        <v>2072</v>
      </c>
      <c r="B175">
        <v>1</v>
      </c>
    </row>
    <row r="176" spans="1:2" x14ac:dyDescent="0.2">
      <c r="A176">
        <v>2073</v>
      </c>
      <c r="B176">
        <v>0</v>
      </c>
    </row>
    <row r="177" spans="1:2" x14ac:dyDescent="0.2">
      <c r="A177">
        <v>2074</v>
      </c>
      <c r="B177">
        <v>0</v>
      </c>
    </row>
    <row r="178" spans="1:2" x14ac:dyDescent="0.2">
      <c r="A178">
        <v>2075</v>
      </c>
      <c r="B178">
        <v>0</v>
      </c>
    </row>
    <row r="179" spans="1:2" x14ac:dyDescent="0.2">
      <c r="A179">
        <v>2076</v>
      </c>
      <c r="B179">
        <v>1</v>
      </c>
    </row>
    <row r="180" spans="1:2" x14ac:dyDescent="0.2">
      <c r="A180">
        <v>2077</v>
      </c>
      <c r="B180">
        <v>0</v>
      </c>
    </row>
    <row r="181" spans="1:2" x14ac:dyDescent="0.2">
      <c r="A181">
        <v>2078</v>
      </c>
      <c r="B181">
        <v>0</v>
      </c>
    </row>
    <row r="182" spans="1:2" x14ac:dyDescent="0.2">
      <c r="A182">
        <v>2079</v>
      </c>
      <c r="B182">
        <v>0</v>
      </c>
    </row>
    <row r="183" spans="1:2" x14ac:dyDescent="0.2">
      <c r="A183">
        <v>2080</v>
      </c>
      <c r="B183">
        <v>1</v>
      </c>
    </row>
    <row r="184" spans="1:2" x14ac:dyDescent="0.2">
      <c r="A184">
        <v>2081</v>
      </c>
      <c r="B184">
        <v>0</v>
      </c>
    </row>
    <row r="185" spans="1:2" x14ac:dyDescent="0.2">
      <c r="A185">
        <v>2082</v>
      </c>
      <c r="B185">
        <v>0</v>
      </c>
    </row>
    <row r="186" spans="1:2" x14ac:dyDescent="0.2">
      <c r="A186">
        <v>2083</v>
      </c>
      <c r="B186">
        <v>0</v>
      </c>
    </row>
    <row r="187" spans="1:2" x14ac:dyDescent="0.2">
      <c r="A187">
        <v>2084</v>
      </c>
      <c r="B187">
        <v>1</v>
      </c>
    </row>
    <row r="188" spans="1:2" x14ac:dyDescent="0.2">
      <c r="A188">
        <v>2085</v>
      </c>
      <c r="B188">
        <v>0</v>
      </c>
    </row>
    <row r="189" spans="1:2" x14ac:dyDescent="0.2">
      <c r="A189">
        <v>2086</v>
      </c>
      <c r="B189">
        <v>0</v>
      </c>
    </row>
    <row r="190" spans="1:2" x14ac:dyDescent="0.2">
      <c r="A190">
        <v>2087</v>
      </c>
      <c r="B190">
        <v>0</v>
      </c>
    </row>
    <row r="191" spans="1:2" x14ac:dyDescent="0.2">
      <c r="A191">
        <v>2088</v>
      </c>
      <c r="B191">
        <v>1</v>
      </c>
    </row>
    <row r="192" spans="1:2" x14ac:dyDescent="0.2">
      <c r="A192">
        <v>2089</v>
      </c>
      <c r="B192">
        <v>0</v>
      </c>
    </row>
    <row r="193" spans="1:2" x14ac:dyDescent="0.2">
      <c r="A193">
        <v>2090</v>
      </c>
      <c r="B193">
        <v>0</v>
      </c>
    </row>
    <row r="194" spans="1:2" x14ac:dyDescent="0.2">
      <c r="A194">
        <v>2091</v>
      </c>
      <c r="B194">
        <v>0</v>
      </c>
    </row>
    <row r="195" spans="1:2" x14ac:dyDescent="0.2">
      <c r="A195">
        <v>2092</v>
      </c>
      <c r="B195">
        <v>1</v>
      </c>
    </row>
    <row r="196" spans="1:2" x14ac:dyDescent="0.2">
      <c r="A196">
        <v>2093</v>
      </c>
      <c r="B196">
        <v>0</v>
      </c>
    </row>
    <row r="197" spans="1:2" x14ac:dyDescent="0.2">
      <c r="A197">
        <v>2094</v>
      </c>
      <c r="B197">
        <v>0</v>
      </c>
    </row>
    <row r="198" spans="1:2" x14ac:dyDescent="0.2">
      <c r="A198">
        <v>2095</v>
      </c>
      <c r="B198">
        <v>0</v>
      </c>
    </row>
    <row r="199" spans="1:2" x14ac:dyDescent="0.2">
      <c r="A199">
        <v>2096</v>
      </c>
      <c r="B199">
        <v>1</v>
      </c>
    </row>
    <row r="200" spans="1:2" x14ac:dyDescent="0.2">
      <c r="A200">
        <v>2097</v>
      </c>
      <c r="B200">
        <v>0</v>
      </c>
    </row>
    <row r="201" spans="1:2" x14ac:dyDescent="0.2">
      <c r="A201">
        <v>2098</v>
      </c>
      <c r="B201">
        <v>0</v>
      </c>
    </row>
    <row r="202" spans="1:2" x14ac:dyDescent="0.2">
      <c r="A202">
        <v>2099</v>
      </c>
      <c r="B202">
        <v>0</v>
      </c>
    </row>
    <row r="203" spans="1:2" x14ac:dyDescent="0.2">
      <c r="A203">
        <v>2100</v>
      </c>
      <c r="B203">
        <v>1</v>
      </c>
    </row>
    <row r="204" spans="1:2" x14ac:dyDescent="0.2">
      <c r="A204">
        <v>2101</v>
      </c>
      <c r="B204">
        <v>0</v>
      </c>
    </row>
    <row r="205" spans="1:2" x14ac:dyDescent="0.2">
      <c r="A205">
        <v>2102</v>
      </c>
      <c r="B205">
        <v>0</v>
      </c>
    </row>
    <row r="206" spans="1:2" x14ac:dyDescent="0.2">
      <c r="A206">
        <v>2103</v>
      </c>
      <c r="B206">
        <v>0</v>
      </c>
    </row>
    <row r="207" spans="1:2" x14ac:dyDescent="0.2">
      <c r="A207">
        <v>2104</v>
      </c>
      <c r="B207">
        <v>1</v>
      </c>
    </row>
    <row r="208" spans="1:2" x14ac:dyDescent="0.2">
      <c r="A208">
        <v>2105</v>
      </c>
      <c r="B208">
        <v>0</v>
      </c>
    </row>
    <row r="209" spans="1:2" x14ac:dyDescent="0.2">
      <c r="A209">
        <v>2106</v>
      </c>
      <c r="B209">
        <v>0</v>
      </c>
    </row>
    <row r="210" spans="1:2" x14ac:dyDescent="0.2">
      <c r="A210">
        <v>2107</v>
      </c>
      <c r="B210">
        <v>0</v>
      </c>
    </row>
    <row r="211" spans="1:2" x14ac:dyDescent="0.2">
      <c r="A211">
        <v>2108</v>
      </c>
      <c r="B211">
        <v>1</v>
      </c>
    </row>
    <row r="212" spans="1:2" x14ac:dyDescent="0.2">
      <c r="A212">
        <v>2109</v>
      </c>
      <c r="B212">
        <v>0</v>
      </c>
    </row>
    <row r="213" spans="1:2" x14ac:dyDescent="0.2">
      <c r="A213">
        <v>2110</v>
      </c>
      <c r="B213">
        <v>0</v>
      </c>
    </row>
    <row r="214" spans="1:2" x14ac:dyDescent="0.2">
      <c r="A214">
        <v>2111</v>
      </c>
      <c r="B214">
        <v>0</v>
      </c>
    </row>
    <row r="215" spans="1:2" x14ac:dyDescent="0.2">
      <c r="A215">
        <v>2112</v>
      </c>
      <c r="B215">
        <v>1</v>
      </c>
    </row>
    <row r="216" spans="1:2" x14ac:dyDescent="0.2">
      <c r="A216">
        <v>2113</v>
      </c>
      <c r="B216">
        <v>0</v>
      </c>
    </row>
    <row r="217" spans="1:2" x14ac:dyDescent="0.2">
      <c r="A217">
        <v>2114</v>
      </c>
      <c r="B217">
        <v>0</v>
      </c>
    </row>
    <row r="218" spans="1:2" x14ac:dyDescent="0.2">
      <c r="A218">
        <v>2115</v>
      </c>
      <c r="B218">
        <v>0</v>
      </c>
    </row>
    <row r="219" spans="1:2" x14ac:dyDescent="0.2">
      <c r="A219">
        <v>2116</v>
      </c>
      <c r="B219">
        <v>1</v>
      </c>
    </row>
    <row r="220" spans="1:2" x14ac:dyDescent="0.2">
      <c r="A220">
        <v>2117</v>
      </c>
      <c r="B220">
        <v>0</v>
      </c>
    </row>
    <row r="221" spans="1:2" x14ac:dyDescent="0.2">
      <c r="A221">
        <v>2118</v>
      </c>
      <c r="B221">
        <v>0</v>
      </c>
    </row>
    <row r="222" spans="1:2" x14ac:dyDescent="0.2">
      <c r="A222">
        <v>2119</v>
      </c>
      <c r="B222">
        <v>0</v>
      </c>
    </row>
    <row r="223" spans="1:2" x14ac:dyDescent="0.2">
      <c r="A223">
        <v>2120</v>
      </c>
      <c r="B223">
        <v>1</v>
      </c>
    </row>
    <row r="224" spans="1:2" x14ac:dyDescent="0.2">
      <c r="A224">
        <v>2121</v>
      </c>
      <c r="B224">
        <v>0</v>
      </c>
    </row>
    <row r="225" spans="1:2" x14ac:dyDescent="0.2">
      <c r="A225">
        <v>2122</v>
      </c>
      <c r="B225">
        <v>0</v>
      </c>
    </row>
    <row r="226" spans="1:2" x14ac:dyDescent="0.2">
      <c r="A226">
        <v>2123</v>
      </c>
      <c r="B226">
        <v>0</v>
      </c>
    </row>
    <row r="227" spans="1:2" x14ac:dyDescent="0.2">
      <c r="A227">
        <v>2124</v>
      </c>
      <c r="B227">
        <v>1</v>
      </c>
    </row>
    <row r="228" spans="1:2" x14ac:dyDescent="0.2">
      <c r="A228">
        <v>2125</v>
      </c>
      <c r="B228">
        <v>0</v>
      </c>
    </row>
    <row r="229" spans="1:2" x14ac:dyDescent="0.2">
      <c r="A229">
        <v>2126</v>
      </c>
      <c r="B229">
        <v>0</v>
      </c>
    </row>
    <row r="230" spans="1:2" x14ac:dyDescent="0.2">
      <c r="A230">
        <v>2127</v>
      </c>
      <c r="B230">
        <v>0</v>
      </c>
    </row>
    <row r="231" spans="1:2" x14ac:dyDescent="0.2">
      <c r="A231">
        <v>2128</v>
      </c>
      <c r="B231">
        <v>1</v>
      </c>
    </row>
    <row r="232" spans="1:2" x14ac:dyDescent="0.2">
      <c r="A232">
        <v>2129</v>
      </c>
      <c r="B232">
        <v>0</v>
      </c>
    </row>
    <row r="233" spans="1:2" x14ac:dyDescent="0.2">
      <c r="A233">
        <v>2130</v>
      </c>
      <c r="B233">
        <v>0</v>
      </c>
    </row>
    <row r="234" spans="1:2" x14ac:dyDescent="0.2">
      <c r="A234">
        <v>2131</v>
      </c>
      <c r="B234">
        <v>0</v>
      </c>
    </row>
    <row r="235" spans="1:2" x14ac:dyDescent="0.2">
      <c r="A235">
        <v>2132</v>
      </c>
      <c r="B235">
        <v>1</v>
      </c>
    </row>
    <row r="236" spans="1:2" x14ac:dyDescent="0.2">
      <c r="A236">
        <v>2133</v>
      </c>
      <c r="B236">
        <v>0</v>
      </c>
    </row>
    <row r="237" spans="1:2" x14ac:dyDescent="0.2">
      <c r="A237">
        <v>2134</v>
      </c>
      <c r="B237">
        <v>0</v>
      </c>
    </row>
    <row r="238" spans="1:2" x14ac:dyDescent="0.2">
      <c r="A238">
        <v>2135</v>
      </c>
      <c r="B238">
        <v>0</v>
      </c>
    </row>
    <row r="239" spans="1:2" x14ac:dyDescent="0.2">
      <c r="A239">
        <v>2136</v>
      </c>
      <c r="B239">
        <v>1</v>
      </c>
    </row>
    <row r="240" spans="1:2" x14ac:dyDescent="0.2">
      <c r="A240">
        <v>2137</v>
      </c>
      <c r="B240">
        <v>0</v>
      </c>
    </row>
    <row r="241" spans="1:2" x14ac:dyDescent="0.2">
      <c r="A241">
        <v>2138</v>
      </c>
      <c r="B241">
        <v>0</v>
      </c>
    </row>
    <row r="242" spans="1:2" x14ac:dyDescent="0.2">
      <c r="A242">
        <v>2139</v>
      </c>
      <c r="B242">
        <v>0</v>
      </c>
    </row>
    <row r="243" spans="1:2" x14ac:dyDescent="0.2">
      <c r="A243">
        <v>2140</v>
      </c>
      <c r="B243">
        <v>1</v>
      </c>
    </row>
    <row r="244" spans="1:2" x14ac:dyDescent="0.2">
      <c r="A244">
        <v>2141</v>
      </c>
      <c r="B244">
        <v>0</v>
      </c>
    </row>
    <row r="245" spans="1:2" x14ac:dyDescent="0.2">
      <c r="A245">
        <v>2142</v>
      </c>
      <c r="B245">
        <v>0</v>
      </c>
    </row>
    <row r="246" spans="1:2" x14ac:dyDescent="0.2">
      <c r="A246">
        <v>2143</v>
      </c>
      <c r="B246">
        <v>0</v>
      </c>
    </row>
    <row r="247" spans="1:2" x14ac:dyDescent="0.2">
      <c r="A247">
        <v>2144</v>
      </c>
      <c r="B247">
        <v>1</v>
      </c>
    </row>
    <row r="248" spans="1:2" x14ac:dyDescent="0.2">
      <c r="A248">
        <v>2145</v>
      </c>
      <c r="B248">
        <v>0</v>
      </c>
    </row>
    <row r="249" spans="1:2" x14ac:dyDescent="0.2">
      <c r="A249">
        <v>2146</v>
      </c>
      <c r="B249">
        <v>0</v>
      </c>
    </row>
    <row r="250" spans="1:2" x14ac:dyDescent="0.2">
      <c r="A250">
        <v>2147</v>
      </c>
      <c r="B250">
        <v>0</v>
      </c>
    </row>
    <row r="251" spans="1:2" x14ac:dyDescent="0.2">
      <c r="A251">
        <v>2148</v>
      </c>
      <c r="B251">
        <v>1</v>
      </c>
    </row>
    <row r="252" spans="1:2" x14ac:dyDescent="0.2">
      <c r="A252">
        <v>2149</v>
      </c>
      <c r="B252">
        <v>0</v>
      </c>
    </row>
    <row r="253" spans="1:2" x14ac:dyDescent="0.2">
      <c r="A253">
        <v>2150</v>
      </c>
      <c r="B253">
        <v>0</v>
      </c>
    </row>
    <row r="254" spans="1:2" x14ac:dyDescent="0.2">
      <c r="A254">
        <v>2151</v>
      </c>
      <c r="B254">
        <v>0</v>
      </c>
    </row>
    <row r="255" spans="1:2" x14ac:dyDescent="0.2">
      <c r="A255">
        <v>2152</v>
      </c>
      <c r="B255">
        <v>1</v>
      </c>
    </row>
    <row r="256" spans="1:2" x14ac:dyDescent="0.2">
      <c r="A256">
        <v>2153</v>
      </c>
      <c r="B256">
        <v>0</v>
      </c>
    </row>
    <row r="257" spans="1:2" x14ac:dyDescent="0.2">
      <c r="A257">
        <v>2154</v>
      </c>
      <c r="B257">
        <v>0</v>
      </c>
    </row>
    <row r="258" spans="1:2" x14ac:dyDescent="0.2">
      <c r="A258">
        <v>2155</v>
      </c>
      <c r="B258">
        <v>0</v>
      </c>
    </row>
    <row r="259" spans="1:2" x14ac:dyDescent="0.2">
      <c r="A259">
        <v>2156</v>
      </c>
      <c r="B259">
        <v>1</v>
      </c>
    </row>
    <row r="260" spans="1:2" x14ac:dyDescent="0.2">
      <c r="A260">
        <v>2157</v>
      </c>
      <c r="B260">
        <v>0</v>
      </c>
    </row>
    <row r="261" spans="1:2" x14ac:dyDescent="0.2">
      <c r="A261">
        <v>2158</v>
      </c>
      <c r="B261">
        <v>0</v>
      </c>
    </row>
    <row r="262" spans="1:2" x14ac:dyDescent="0.2">
      <c r="A262">
        <v>2159</v>
      </c>
      <c r="B262">
        <v>0</v>
      </c>
    </row>
    <row r="263" spans="1:2" x14ac:dyDescent="0.2">
      <c r="A263">
        <v>2160</v>
      </c>
      <c r="B263">
        <v>1</v>
      </c>
    </row>
    <row r="264" spans="1:2" x14ac:dyDescent="0.2">
      <c r="A264">
        <v>2161</v>
      </c>
      <c r="B264">
        <v>0</v>
      </c>
    </row>
    <row r="265" spans="1:2" x14ac:dyDescent="0.2">
      <c r="A265">
        <v>2162</v>
      </c>
      <c r="B265">
        <v>0</v>
      </c>
    </row>
    <row r="266" spans="1:2" x14ac:dyDescent="0.2">
      <c r="A266">
        <v>2163</v>
      </c>
      <c r="B266">
        <v>0</v>
      </c>
    </row>
    <row r="267" spans="1:2" x14ac:dyDescent="0.2">
      <c r="A267">
        <v>2164</v>
      </c>
      <c r="B267">
        <v>1</v>
      </c>
    </row>
    <row r="268" spans="1:2" x14ac:dyDescent="0.2">
      <c r="A268">
        <v>2165</v>
      </c>
      <c r="B268">
        <v>0</v>
      </c>
    </row>
    <row r="269" spans="1:2" x14ac:dyDescent="0.2">
      <c r="A269">
        <v>2166</v>
      </c>
      <c r="B269">
        <v>0</v>
      </c>
    </row>
    <row r="270" spans="1:2" x14ac:dyDescent="0.2">
      <c r="A270">
        <v>2167</v>
      </c>
      <c r="B270">
        <v>0</v>
      </c>
    </row>
    <row r="271" spans="1:2" x14ac:dyDescent="0.2">
      <c r="A271">
        <v>2168</v>
      </c>
      <c r="B271">
        <v>1</v>
      </c>
    </row>
    <row r="272" spans="1:2" x14ac:dyDescent="0.2">
      <c r="A272">
        <v>2169</v>
      </c>
      <c r="B272">
        <v>0</v>
      </c>
    </row>
    <row r="273" spans="1:2" x14ac:dyDescent="0.2">
      <c r="A273">
        <v>2170</v>
      </c>
      <c r="B273">
        <v>0</v>
      </c>
    </row>
    <row r="274" spans="1:2" x14ac:dyDescent="0.2">
      <c r="A274">
        <v>2171</v>
      </c>
      <c r="B274">
        <v>0</v>
      </c>
    </row>
    <row r="275" spans="1:2" x14ac:dyDescent="0.2">
      <c r="A275">
        <v>2172</v>
      </c>
      <c r="B275">
        <v>1</v>
      </c>
    </row>
    <row r="276" spans="1:2" x14ac:dyDescent="0.2">
      <c r="A276">
        <v>2173</v>
      </c>
      <c r="B276">
        <v>0</v>
      </c>
    </row>
    <row r="277" spans="1:2" x14ac:dyDescent="0.2">
      <c r="A277">
        <v>2174</v>
      </c>
      <c r="B277">
        <v>0</v>
      </c>
    </row>
    <row r="278" spans="1:2" x14ac:dyDescent="0.2">
      <c r="A278">
        <v>2175</v>
      </c>
      <c r="B278">
        <v>0</v>
      </c>
    </row>
    <row r="279" spans="1:2" x14ac:dyDescent="0.2">
      <c r="A279">
        <v>2176</v>
      </c>
      <c r="B279">
        <v>1</v>
      </c>
    </row>
    <row r="280" spans="1:2" x14ac:dyDescent="0.2">
      <c r="A280">
        <v>2177</v>
      </c>
      <c r="B280">
        <v>0</v>
      </c>
    </row>
    <row r="281" spans="1:2" x14ac:dyDescent="0.2">
      <c r="A281">
        <v>2178</v>
      </c>
      <c r="B281">
        <v>0</v>
      </c>
    </row>
    <row r="282" spans="1:2" x14ac:dyDescent="0.2">
      <c r="A282">
        <v>2179</v>
      </c>
      <c r="B282">
        <v>0</v>
      </c>
    </row>
    <row r="283" spans="1:2" x14ac:dyDescent="0.2">
      <c r="A283">
        <v>2180</v>
      </c>
      <c r="B283">
        <v>1</v>
      </c>
    </row>
    <row r="284" spans="1:2" x14ac:dyDescent="0.2">
      <c r="A284">
        <v>2181</v>
      </c>
      <c r="B284">
        <v>0</v>
      </c>
    </row>
    <row r="285" spans="1:2" x14ac:dyDescent="0.2">
      <c r="A285">
        <v>2182</v>
      </c>
      <c r="B285">
        <v>0</v>
      </c>
    </row>
    <row r="286" spans="1:2" x14ac:dyDescent="0.2">
      <c r="A286">
        <v>2183</v>
      </c>
      <c r="B286">
        <v>0</v>
      </c>
    </row>
    <row r="287" spans="1:2" x14ac:dyDescent="0.2">
      <c r="A287">
        <v>2184</v>
      </c>
      <c r="B287">
        <v>1</v>
      </c>
    </row>
    <row r="288" spans="1:2" x14ac:dyDescent="0.2">
      <c r="A288">
        <v>2185</v>
      </c>
      <c r="B288">
        <v>0</v>
      </c>
    </row>
    <row r="289" spans="1:2" x14ac:dyDescent="0.2">
      <c r="A289">
        <v>2186</v>
      </c>
      <c r="B289">
        <v>0</v>
      </c>
    </row>
    <row r="290" spans="1:2" x14ac:dyDescent="0.2">
      <c r="A290">
        <v>2187</v>
      </c>
      <c r="B290">
        <v>0</v>
      </c>
    </row>
    <row r="291" spans="1:2" x14ac:dyDescent="0.2">
      <c r="A291">
        <v>2188</v>
      </c>
      <c r="B291">
        <v>1</v>
      </c>
    </row>
    <row r="292" spans="1:2" x14ac:dyDescent="0.2">
      <c r="A292">
        <v>2189</v>
      </c>
      <c r="B292">
        <v>0</v>
      </c>
    </row>
    <row r="293" spans="1:2" x14ac:dyDescent="0.2">
      <c r="A293">
        <v>2190</v>
      </c>
      <c r="B293">
        <v>0</v>
      </c>
    </row>
    <row r="294" spans="1:2" x14ac:dyDescent="0.2">
      <c r="A294">
        <v>2191</v>
      </c>
      <c r="B294">
        <v>0</v>
      </c>
    </row>
    <row r="295" spans="1:2" x14ac:dyDescent="0.2">
      <c r="A295">
        <v>2192</v>
      </c>
      <c r="B295">
        <v>1</v>
      </c>
    </row>
    <row r="296" spans="1:2" x14ac:dyDescent="0.2">
      <c r="A296">
        <v>2193</v>
      </c>
      <c r="B296">
        <v>0</v>
      </c>
    </row>
    <row r="297" spans="1:2" x14ac:dyDescent="0.2">
      <c r="A297">
        <v>2194</v>
      </c>
      <c r="B297">
        <v>0</v>
      </c>
    </row>
    <row r="298" spans="1:2" x14ac:dyDescent="0.2">
      <c r="A298">
        <v>2195</v>
      </c>
      <c r="B298">
        <v>0</v>
      </c>
    </row>
    <row r="299" spans="1:2" x14ac:dyDescent="0.2">
      <c r="A299">
        <v>2196</v>
      </c>
      <c r="B299">
        <v>1</v>
      </c>
    </row>
  </sheetData>
  <sheetProtection password="D099" sheet="1" objects="1" scenarios="1"/>
  <phoneticPr fontId="1"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254"/>
  <sheetViews>
    <sheetView workbookViewId="0">
      <selection activeCell="B8" sqref="B8"/>
    </sheetView>
  </sheetViews>
  <sheetFormatPr defaultRowHeight="12.75" x14ac:dyDescent="0.2"/>
  <cols>
    <col min="1" max="1" width="12.28515625" bestFit="1" customWidth="1"/>
    <col min="2" max="3" width="10.7109375" bestFit="1" customWidth="1"/>
    <col min="4" max="4" width="10.7109375" customWidth="1"/>
    <col min="5" max="5" width="10.140625" bestFit="1" customWidth="1"/>
    <col min="6" max="6" width="10.7109375" bestFit="1" customWidth="1"/>
    <col min="7" max="7" width="10.140625" bestFit="1" customWidth="1"/>
    <col min="8" max="8" width="11.42578125" bestFit="1" customWidth="1"/>
    <col min="9" max="10" width="10.140625" bestFit="1" customWidth="1"/>
    <col min="11" max="11" width="9.42578125" style="3" bestFit="1" customWidth="1"/>
    <col min="12" max="12" width="10.140625" bestFit="1" customWidth="1"/>
    <col min="13" max="15" width="10.140625" customWidth="1"/>
    <col min="16" max="16" width="10.140625" style="3" bestFit="1" customWidth="1"/>
    <col min="17" max="17" width="10.140625" bestFit="1" customWidth="1"/>
  </cols>
  <sheetData>
    <row r="1" spans="1:15" x14ac:dyDescent="0.2">
      <c r="A1" s="6" t="s">
        <v>30</v>
      </c>
      <c r="B1">
        <f>YEAR(Berekening!B17)</f>
        <v>2018</v>
      </c>
      <c r="D1" s="6" t="s">
        <v>4</v>
      </c>
      <c r="E1">
        <v>1</v>
      </c>
      <c r="F1" s="6" t="s">
        <v>3</v>
      </c>
      <c r="G1">
        <v>1</v>
      </c>
    </row>
    <row r="2" spans="1:15" x14ac:dyDescent="0.2">
      <c r="A2" s="6"/>
      <c r="C2" s="6" t="s">
        <v>36</v>
      </c>
      <c r="H2" s="1">
        <f>DATE(B1,E1,G1)</f>
        <v>43101</v>
      </c>
      <c r="I2" s="3"/>
    </row>
    <row r="3" spans="1:15" x14ac:dyDescent="0.2">
      <c r="A3" s="6" t="s">
        <v>36</v>
      </c>
      <c r="B3" s="1">
        <f>Berekening!A21</f>
        <v>43101</v>
      </c>
      <c r="E3" s="3">
        <f>Berekening!D21</f>
        <v>10000</v>
      </c>
      <c r="F3" s="3">
        <f>E3</f>
        <v>10000</v>
      </c>
      <c r="H3">
        <f>IF($H$2=B3,1,0)</f>
        <v>1</v>
      </c>
      <c r="I3">
        <f t="shared" ref="I3:I26" si="0">IF(B3=$H$2,0,IF(E4=0,1,0))</f>
        <v>0</v>
      </c>
    </row>
    <row r="4" spans="1:15" x14ac:dyDescent="0.2">
      <c r="A4" s="1"/>
      <c r="B4" s="1">
        <f>Berekening!A22</f>
        <v>43190</v>
      </c>
      <c r="C4" s="4">
        <f>IF(B4=0,0,B4-B3+H3)</f>
        <v>90</v>
      </c>
      <c r="D4" s="1"/>
      <c r="E4" s="3">
        <f>Berekening!D22</f>
        <v>9750</v>
      </c>
      <c r="F4" s="3">
        <f>IF(E4=0,F3,E4)</f>
        <v>9750</v>
      </c>
      <c r="H4">
        <f>IF($H$2=B4,1,0)</f>
        <v>0</v>
      </c>
      <c r="I4">
        <f t="shared" si="0"/>
        <v>0</v>
      </c>
      <c r="J4" s="1"/>
    </row>
    <row r="5" spans="1:15" x14ac:dyDescent="0.2">
      <c r="A5" s="1"/>
      <c r="B5" s="1">
        <f>Berekening!A23</f>
        <v>43281</v>
      </c>
      <c r="C5" s="4">
        <f>IF(B5=0,0,B5-B4)</f>
        <v>91</v>
      </c>
      <c r="D5" s="1"/>
      <c r="E5" s="3">
        <f>Berekening!D23</f>
        <v>9500</v>
      </c>
      <c r="F5" s="3">
        <f>IF(E5=0,F4,E5)</f>
        <v>9500</v>
      </c>
      <c r="H5">
        <f>IF($H$2=B5,1,0)</f>
        <v>0</v>
      </c>
      <c r="I5">
        <f t="shared" si="0"/>
        <v>0</v>
      </c>
    </row>
    <row r="6" spans="1:15" x14ac:dyDescent="0.2">
      <c r="B6" s="1">
        <f>Berekening!A24</f>
        <v>43373</v>
      </c>
      <c r="C6" s="4">
        <f>IF(B6=0,0,B6-B5)</f>
        <v>92</v>
      </c>
      <c r="E6" s="3">
        <f>Berekening!D24</f>
        <v>9250</v>
      </c>
      <c r="F6" s="3">
        <f>IF(E6=0,F5,E6)</f>
        <v>9250</v>
      </c>
      <c r="H6">
        <f>IF($H$2=B6,1,0)</f>
        <v>0</v>
      </c>
      <c r="I6">
        <f t="shared" si="0"/>
        <v>0</v>
      </c>
    </row>
    <row r="7" spans="1:15" x14ac:dyDescent="0.2">
      <c r="B7" s="1">
        <f>Berekening!A25</f>
        <v>43465</v>
      </c>
      <c r="C7" s="4">
        <f>IF(B7=0,0,B7-B6)</f>
        <v>92</v>
      </c>
      <c r="E7" s="3">
        <f>Berekening!D25</f>
        <v>9000</v>
      </c>
      <c r="F7" s="3">
        <f t="shared" ref="F7:F26" si="1">IF(E7=0,F6,E7)</f>
        <v>9000</v>
      </c>
      <c r="H7">
        <f>IF($H$2=B7,1,0)</f>
        <v>0</v>
      </c>
      <c r="I7">
        <f>IF(B7=$H$2,0,IF(E8=0,1,0))</f>
        <v>1</v>
      </c>
      <c r="K7"/>
      <c r="L7" s="3"/>
      <c r="M7" s="3"/>
      <c r="N7" s="3"/>
      <c r="O7" s="3"/>
    </row>
    <row r="8" spans="1:15" x14ac:dyDescent="0.2">
      <c r="A8" s="1"/>
      <c r="B8" s="1">
        <f>Berekening!A26</f>
        <v>0</v>
      </c>
      <c r="C8" s="4">
        <f>IF(B8=0,0,B8-B7)</f>
        <v>0</v>
      </c>
      <c r="E8" s="3">
        <f>Berekening!D26</f>
        <v>0</v>
      </c>
      <c r="F8" s="3">
        <f t="shared" si="1"/>
        <v>9000</v>
      </c>
      <c r="G8" s="1"/>
      <c r="H8">
        <f t="shared" ref="H8:H26" si="2">IF($H$2=B8,1,0)</f>
        <v>0</v>
      </c>
      <c r="I8">
        <f t="shared" si="0"/>
        <v>1</v>
      </c>
      <c r="J8" s="3"/>
      <c r="K8" s="2"/>
      <c r="L8" s="3"/>
      <c r="M8" s="3"/>
      <c r="N8" s="3"/>
      <c r="O8" s="3"/>
    </row>
    <row r="9" spans="1:15" x14ac:dyDescent="0.2">
      <c r="A9" s="1"/>
      <c r="B9" s="1">
        <f>Berekening!A27</f>
        <v>0</v>
      </c>
      <c r="C9" s="4">
        <f t="shared" ref="C9:C26" si="3">IF(B9=0,0,B9-B8)</f>
        <v>0</v>
      </c>
      <c r="E9" s="3">
        <f>Berekening!D27</f>
        <v>0</v>
      </c>
      <c r="F9" s="3">
        <f t="shared" si="1"/>
        <v>9000</v>
      </c>
      <c r="G9" s="1"/>
      <c r="H9">
        <f t="shared" si="2"/>
        <v>0</v>
      </c>
      <c r="I9">
        <f t="shared" si="0"/>
        <v>1</v>
      </c>
      <c r="J9" s="3"/>
      <c r="K9" s="2"/>
      <c r="L9" s="3"/>
      <c r="M9" s="3"/>
      <c r="N9" s="3"/>
      <c r="O9" s="3"/>
    </row>
    <row r="10" spans="1:15" x14ac:dyDescent="0.2">
      <c r="A10" s="1"/>
      <c r="B10" s="1">
        <f>Berekening!A28</f>
        <v>0</v>
      </c>
      <c r="C10" s="4">
        <f t="shared" si="3"/>
        <v>0</v>
      </c>
      <c r="E10" s="3">
        <f>Berekening!D28</f>
        <v>0</v>
      </c>
      <c r="F10" s="3">
        <f t="shared" si="1"/>
        <v>9000</v>
      </c>
      <c r="G10" s="1"/>
      <c r="H10">
        <f t="shared" si="2"/>
        <v>0</v>
      </c>
      <c r="I10">
        <f t="shared" si="0"/>
        <v>1</v>
      </c>
      <c r="J10" s="3"/>
      <c r="K10" s="2"/>
      <c r="L10" s="3"/>
      <c r="M10" s="3"/>
      <c r="N10" s="3"/>
      <c r="O10" s="3"/>
    </row>
    <row r="11" spans="1:15" x14ac:dyDescent="0.2">
      <c r="A11" s="1"/>
      <c r="B11" s="1">
        <f>Berekening!A29</f>
        <v>0</v>
      </c>
      <c r="C11" s="4">
        <f t="shared" si="3"/>
        <v>0</v>
      </c>
      <c r="E11" s="3">
        <f>Berekening!D29</f>
        <v>0</v>
      </c>
      <c r="F11" s="3">
        <f t="shared" si="1"/>
        <v>9000</v>
      </c>
      <c r="G11" s="1"/>
      <c r="H11">
        <f t="shared" si="2"/>
        <v>0</v>
      </c>
      <c r="I11">
        <f t="shared" si="0"/>
        <v>1</v>
      </c>
      <c r="J11" s="3"/>
      <c r="K11" s="2"/>
      <c r="L11" s="3"/>
      <c r="M11" s="3"/>
      <c r="N11" s="3"/>
      <c r="O11" s="3"/>
    </row>
    <row r="12" spans="1:15" x14ac:dyDescent="0.2">
      <c r="A12" s="1"/>
      <c r="B12" s="1">
        <f>Berekening!A30</f>
        <v>0</v>
      </c>
      <c r="C12" s="4">
        <f t="shared" si="3"/>
        <v>0</v>
      </c>
      <c r="E12" s="3">
        <f>Berekening!D30</f>
        <v>0</v>
      </c>
      <c r="F12" s="3">
        <f t="shared" si="1"/>
        <v>9000</v>
      </c>
      <c r="G12" s="1"/>
      <c r="H12">
        <f t="shared" si="2"/>
        <v>0</v>
      </c>
      <c r="I12">
        <f t="shared" si="0"/>
        <v>1</v>
      </c>
      <c r="J12" s="3"/>
      <c r="K12" s="2"/>
      <c r="L12" s="3"/>
      <c r="M12" s="3"/>
      <c r="N12" s="3"/>
      <c r="O12" s="3"/>
    </row>
    <row r="13" spans="1:15" x14ac:dyDescent="0.2">
      <c r="A13" s="1"/>
      <c r="B13" s="1">
        <f>Berekening!A31</f>
        <v>0</v>
      </c>
      <c r="C13" s="4">
        <f t="shared" si="3"/>
        <v>0</v>
      </c>
      <c r="E13" s="3">
        <f>Berekening!D31</f>
        <v>0</v>
      </c>
      <c r="F13" s="3">
        <f t="shared" si="1"/>
        <v>9000</v>
      </c>
      <c r="G13" s="1"/>
      <c r="H13">
        <f t="shared" si="2"/>
        <v>0</v>
      </c>
      <c r="I13">
        <f t="shared" si="0"/>
        <v>1</v>
      </c>
      <c r="J13" s="3"/>
      <c r="K13" s="2"/>
      <c r="L13" s="3"/>
      <c r="M13" s="3"/>
      <c r="N13" s="3"/>
      <c r="O13" s="3"/>
    </row>
    <row r="14" spans="1:15" x14ac:dyDescent="0.2">
      <c r="A14" s="1"/>
      <c r="B14" s="1">
        <f>Berekening!A32</f>
        <v>0</v>
      </c>
      <c r="C14" s="4">
        <f t="shared" si="3"/>
        <v>0</v>
      </c>
      <c r="E14" s="3">
        <f>Berekening!D32</f>
        <v>0</v>
      </c>
      <c r="F14" s="3">
        <f t="shared" si="1"/>
        <v>9000</v>
      </c>
      <c r="G14" s="1"/>
      <c r="H14">
        <f t="shared" si="2"/>
        <v>0</v>
      </c>
      <c r="I14">
        <f t="shared" si="0"/>
        <v>1</v>
      </c>
      <c r="J14" s="3"/>
      <c r="K14" s="2"/>
      <c r="L14" s="3"/>
      <c r="M14" s="3"/>
      <c r="N14" s="3"/>
      <c r="O14" s="3"/>
    </row>
    <row r="15" spans="1:15" x14ac:dyDescent="0.2">
      <c r="A15" s="1"/>
      <c r="B15" s="1">
        <f>Berekening!A33</f>
        <v>0</v>
      </c>
      <c r="C15" s="4">
        <f t="shared" si="3"/>
        <v>0</v>
      </c>
      <c r="E15" s="3">
        <f>Berekening!D33</f>
        <v>0</v>
      </c>
      <c r="F15" s="3">
        <f t="shared" si="1"/>
        <v>9000</v>
      </c>
      <c r="G15" s="1"/>
      <c r="H15">
        <f t="shared" si="2"/>
        <v>0</v>
      </c>
      <c r="I15">
        <f t="shared" si="0"/>
        <v>1</v>
      </c>
      <c r="J15" s="3"/>
      <c r="K15" s="2"/>
      <c r="L15" s="3"/>
      <c r="M15" s="3"/>
      <c r="N15" s="3"/>
      <c r="O15" s="3"/>
    </row>
    <row r="16" spans="1:15" x14ac:dyDescent="0.2">
      <c r="A16" s="1"/>
      <c r="B16" s="1">
        <f>Berekening!A34</f>
        <v>0</v>
      </c>
      <c r="C16" s="4">
        <f t="shared" si="3"/>
        <v>0</v>
      </c>
      <c r="E16" s="3">
        <f>Berekening!D34</f>
        <v>0</v>
      </c>
      <c r="F16" s="3">
        <f t="shared" si="1"/>
        <v>9000</v>
      </c>
      <c r="G16" s="1"/>
      <c r="H16">
        <f t="shared" si="2"/>
        <v>0</v>
      </c>
      <c r="I16">
        <f t="shared" si="0"/>
        <v>1</v>
      </c>
      <c r="J16" s="3"/>
      <c r="K16" s="2"/>
      <c r="L16" s="3"/>
      <c r="M16" s="3"/>
      <c r="N16" s="3"/>
      <c r="O16" s="3"/>
    </row>
    <row r="17" spans="1:15" x14ac:dyDescent="0.2">
      <c r="A17" s="1"/>
      <c r="B17" s="1">
        <f>Berekening!A35</f>
        <v>0</v>
      </c>
      <c r="C17" s="4">
        <f t="shared" si="3"/>
        <v>0</v>
      </c>
      <c r="E17" s="3">
        <f>Berekening!D35</f>
        <v>0</v>
      </c>
      <c r="F17" s="3">
        <f t="shared" si="1"/>
        <v>9000</v>
      </c>
      <c r="G17" s="1"/>
      <c r="H17">
        <f t="shared" si="2"/>
        <v>0</v>
      </c>
      <c r="I17">
        <f t="shared" si="0"/>
        <v>1</v>
      </c>
      <c r="J17" s="3"/>
      <c r="K17" s="2"/>
      <c r="L17" s="3"/>
      <c r="M17" s="3"/>
      <c r="N17" s="3"/>
      <c r="O17" s="3"/>
    </row>
    <row r="18" spans="1:15" x14ac:dyDescent="0.2">
      <c r="A18" s="1"/>
      <c r="B18" s="1">
        <f>Berekening!A36</f>
        <v>0</v>
      </c>
      <c r="C18" s="4">
        <f t="shared" si="3"/>
        <v>0</v>
      </c>
      <c r="E18" s="3">
        <f>Berekening!D36</f>
        <v>0</v>
      </c>
      <c r="F18" s="3">
        <f t="shared" si="1"/>
        <v>9000</v>
      </c>
      <c r="G18" s="1"/>
      <c r="H18">
        <f t="shared" si="2"/>
        <v>0</v>
      </c>
      <c r="I18">
        <f t="shared" si="0"/>
        <v>1</v>
      </c>
      <c r="J18" s="3"/>
      <c r="K18" s="2"/>
      <c r="L18" s="3"/>
      <c r="M18" s="3"/>
      <c r="N18" s="3"/>
      <c r="O18" s="3"/>
    </row>
    <row r="19" spans="1:15" x14ac:dyDescent="0.2">
      <c r="A19" s="1"/>
      <c r="B19" s="1">
        <f>Berekening!A37</f>
        <v>0</v>
      </c>
      <c r="C19" s="4">
        <f t="shared" si="3"/>
        <v>0</v>
      </c>
      <c r="E19" s="3">
        <f>Berekening!D37</f>
        <v>0</v>
      </c>
      <c r="F19" s="3">
        <f t="shared" si="1"/>
        <v>9000</v>
      </c>
      <c r="G19" s="1"/>
      <c r="H19">
        <f t="shared" si="2"/>
        <v>0</v>
      </c>
      <c r="I19">
        <f t="shared" si="0"/>
        <v>1</v>
      </c>
      <c r="J19" s="3"/>
      <c r="K19" s="2"/>
      <c r="L19" s="3"/>
      <c r="M19" s="3"/>
      <c r="N19" s="3"/>
      <c r="O19" s="3"/>
    </row>
    <row r="20" spans="1:15" x14ac:dyDescent="0.2">
      <c r="A20" s="1"/>
      <c r="B20" s="1">
        <f>Berekening!A38</f>
        <v>0</v>
      </c>
      <c r="C20" s="4">
        <f t="shared" si="3"/>
        <v>0</v>
      </c>
      <c r="E20" s="3">
        <f>Berekening!D38</f>
        <v>0</v>
      </c>
      <c r="F20" s="3">
        <f t="shared" si="1"/>
        <v>9000</v>
      </c>
      <c r="G20" s="1"/>
      <c r="H20">
        <f t="shared" si="2"/>
        <v>0</v>
      </c>
      <c r="I20">
        <f t="shared" si="0"/>
        <v>1</v>
      </c>
      <c r="J20" s="3"/>
      <c r="K20" s="2"/>
      <c r="L20" s="3"/>
      <c r="M20" s="3"/>
      <c r="N20" s="3"/>
      <c r="O20" s="3"/>
    </row>
    <row r="21" spans="1:15" x14ac:dyDescent="0.2">
      <c r="A21" s="1"/>
      <c r="B21" s="1">
        <f>Berekening!A39</f>
        <v>0</v>
      </c>
      <c r="C21" s="4">
        <f t="shared" si="3"/>
        <v>0</v>
      </c>
      <c r="E21" s="3">
        <f>Berekening!D39</f>
        <v>0</v>
      </c>
      <c r="F21" s="3">
        <f t="shared" si="1"/>
        <v>9000</v>
      </c>
      <c r="G21" s="1"/>
      <c r="H21">
        <f t="shared" si="2"/>
        <v>0</v>
      </c>
      <c r="I21">
        <f t="shared" si="0"/>
        <v>1</v>
      </c>
      <c r="J21" s="3"/>
      <c r="K21" s="2"/>
      <c r="L21" s="3"/>
      <c r="M21" s="3"/>
      <c r="N21" s="3"/>
      <c r="O21" s="3"/>
    </row>
    <row r="22" spans="1:15" x14ac:dyDescent="0.2">
      <c r="A22" s="1"/>
      <c r="B22" s="1">
        <f>Berekening!A40</f>
        <v>0</v>
      </c>
      <c r="C22" s="4">
        <f t="shared" si="3"/>
        <v>0</v>
      </c>
      <c r="E22" s="3">
        <f>Berekening!D40</f>
        <v>0</v>
      </c>
      <c r="F22" s="3">
        <f t="shared" si="1"/>
        <v>9000</v>
      </c>
      <c r="G22" s="1"/>
      <c r="H22">
        <f t="shared" si="2"/>
        <v>0</v>
      </c>
      <c r="I22">
        <f t="shared" si="0"/>
        <v>1</v>
      </c>
      <c r="J22" s="3"/>
      <c r="K22" s="2"/>
      <c r="L22" s="3"/>
      <c r="M22" s="3"/>
      <c r="N22" s="3"/>
      <c r="O22" s="3"/>
    </row>
    <row r="23" spans="1:15" x14ac:dyDescent="0.2">
      <c r="A23" s="1"/>
      <c r="B23" s="1">
        <f>Berekening!A41</f>
        <v>0</v>
      </c>
      <c r="C23" s="4">
        <f t="shared" si="3"/>
        <v>0</v>
      </c>
      <c r="E23" s="3">
        <f>Berekening!D41</f>
        <v>0</v>
      </c>
      <c r="F23" s="3">
        <f t="shared" si="1"/>
        <v>9000</v>
      </c>
      <c r="G23" s="1"/>
      <c r="H23">
        <f t="shared" si="2"/>
        <v>0</v>
      </c>
      <c r="I23">
        <f t="shared" si="0"/>
        <v>1</v>
      </c>
      <c r="J23" s="3"/>
      <c r="K23" s="2"/>
      <c r="L23" s="3"/>
      <c r="M23" s="3"/>
      <c r="N23" s="3"/>
      <c r="O23" s="3"/>
    </row>
    <row r="24" spans="1:15" x14ac:dyDescent="0.2">
      <c r="A24" s="1"/>
      <c r="B24" s="1">
        <f>Berekening!A42</f>
        <v>0</v>
      </c>
      <c r="C24" s="4">
        <f t="shared" si="3"/>
        <v>0</v>
      </c>
      <c r="E24" s="3">
        <f>Berekening!D42</f>
        <v>0</v>
      </c>
      <c r="F24" s="3">
        <f t="shared" si="1"/>
        <v>9000</v>
      </c>
      <c r="G24" s="1"/>
      <c r="H24">
        <f t="shared" si="2"/>
        <v>0</v>
      </c>
      <c r="I24">
        <f t="shared" si="0"/>
        <v>1</v>
      </c>
      <c r="J24" s="3"/>
      <c r="K24" s="2"/>
      <c r="L24" s="3"/>
      <c r="M24" s="3"/>
      <c r="N24" s="3"/>
      <c r="O24" s="3"/>
    </row>
    <row r="25" spans="1:15" x14ac:dyDescent="0.2">
      <c r="A25" s="1"/>
      <c r="B25" s="1">
        <f>Berekening!A43</f>
        <v>0</v>
      </c>
      <c r="C25" s="4">
        <f t="shared" si="3"/>
        <v>0</v>
      </c>
      <c r="E25" s="3">
        <f>Berekening!D43</f>
        <v>0</v>
      </c>
      <c r="F25" s="3">
        <f t="shared" si="1"/>
        <v>9000</v>
      </c>
      <c r="G25" s="1"/>
      <c r="H25">
        <f t="shared" si="2"/>
        <v>0</v>
      </c>
      <c r="I25">
        <f t="shared" si="0"/>
        <v>1</v>
      </c>
      <c r="J25" s="3"/>
      <c r="K25" s="2"/>
      <c r="L25" s="3"/>
      <c r="M25" s="3"/>
      <c r="N25" s="3"/>
      <c r="O25" s="3"/>
    </row>
    <row r="26" spans="1:15" x14ac:dyDescent="0.2">
      <c r="A26" s="1"/>
      <c r="B26" s="1">
        <f>Berekening!A44</f>
        <v>0</v>
      </c>
      <c r="C26" s="4">
        <f t="shared" si="3"/>
        <v>0</v>
      </c>
      <c r="E26" s="3">
        <f>Berekening!D44</f>
        <v>0</v>
      </c>
      <c r="F26" s="3">
        <f t="shared" si="1"/>
        <v>9000</v>
      </c>
      <c r="G26" s="1"/>
      <c r="H26">
        <f t="shared" si="2"/>
        <v>0</v>
      </c>
      <c r="I26">
        <f t="shared" si="0"/>
        <v>1</v>
      </c>
      <c r="J26" s="3"/>
      <c r="K26" s="2"/>
      <c r="L26" s="3"/>
      <c r="M26" s="3"/>
      <c r="N26" s="3"/>
      <c r="O26" s="3"/>
    </row>
    <row r="27" spans="1:15" x14ac:dyDescent="0.2">
      <c r="A27" s="1"/>
      <c r="B27" s="4"/>
      <c r="G27" s="1"/>
      <c r="I27" s="1"/>
      <c r="J27" s="3"/>
      <c r="K27" s="2"/>
      <c r="L27" s="3"/>
      <c r="M27" s="3"/>
      <c r="N27" s="3"/>
      <c r="O27" s="3"/>
    </row>
    <row r="28" spans="1:15" x14ac:dyDescent="0.2">
      <c r="A28" s="1"/>
      <c r="B28" s="4">
        <f>LARGE(B3:B24,1)</f>
        <v>43465</v>
      </c>
      <c r="C28" s="4">
        <f>SUM(C4:C26)</f>
        <v>365</v>
      </c>
      <c r="E28">
        <f>SMALL(E3:E24,1)</f>
        <v>0</v>
      </c>
      <c r="F28">
        <f>SMALL(F3:F24,1)</f>
        <v>9000</v>
      </c>
      <c r="G28" s="1"/>
      <c r="I28" s="1"/>
      <c r="J28" s="3"/>
      <c r="K28" s="2"/>
      <c r="L28" s="3"/>
      <c r="M28" s="3"/>
      <c r="N28" s="3"/>
      <c r="O28" s="3"/>
    </row>
    <row r="29" spans="1:15" x14ac:dyDescent="0.2">
      <c r="A29" s="1"/>
      <c r="B29" s="4"/>
      <c r="G29" s="1"/>
      <c r="I29" s="1"/>
      <c r="J29" s="3"/>
      <c r="K29" s="2"/>
      <c r="L29" s="3"/>
      <c r="M29" s="3"/>
      <c r="N29" s="3"/>
      <c r="O29" s="3"/>
    </row>
    <row r="30" spans="1:15" x14ac:dyDescent="0.2">
      <c r="A30" s="7" t="s">
        <v>37</v>
      </c>
      <c r="B30" s="4"/>
      <c r="C30" s="6" t="s">
        <v>7</v>
      </c>
      <c r="D30" s="2">
        <f>Berekening!B15</f>
        <v>0.08</v>
      </c>
      <c r="F30" s="6" t="s">
        <v>30</v>
      </c>
      <c r="G30" s="1"/>
      <c r="I30" s="1"/>
      <c r="J30" s="3"/>
      <c r="K30" s="2"/>
      <c r="L30" s="3"/>
      <c r="M30" s="3"/>
      <c r="N30" s="3"/>
      <c r="O30" s="3"/>
    </row>
    <row r="31" spans="1:15" x14ac:dyDescent="0.2">
      <c r="A31" s="1"/>
      <c r="B31" s="4"/>
      <c r="F31">
        <f>B1</f>
        <v>2018</v>
      </c>
      <c r="G31" s="1"/>
      <c r="I31" s="1"/>
      <c r="J31" s="3"/>
      <c r="K31" s="2"/>
      <c r="L31" s="3"/>
      <c r="M31" s="3"/>
      <c r="N31" s="3"/>
      <c r="O31" s="3"/>
    </row>
    <row r="32" spans="1:15" x14ac:dyDescent="0.2">
      <c r="A32" s="3">
        <f>Berekening!D21</f>
        <v>10000</v>
      </c>
      <c r="B32" s="4">
        <f>Berekening!E21</f>
        <v>0</v>
      </c>
      <c r="C32" s="2">
        <f>$D$30</f>
        <v>0.08</v>
      </c>
      <c r="F32" s="6" t="s">
        <v>14</v>
      </c>
      <c r="G32" s="4">
        <f>VLOOKUP(F31,Schrikkeljaren!A3:B299,2)</f>
        <v>0</v>
      </c>
      <c r="I32" s="1"/>
      <c r="J32" s="3"/>
      <c r="K32" s="2"/>
      <c r="L32" s="3"/>
      <c r="M32" s="3"/>
      <c r="N32" s="3"/>
      <c r="O32" s="3"/>
    </row>
    <row r="33" spans="1:15" x14ac:dyDescent="0.2">
      <c r="A33" s="3">
        <f>Berekening!D22</f>
        <v>9750</v>
      </c>
      <c r="B33" s="4">
        <f>Berekening!E22</f>
        <v>90</v>
      </c>
      <c r="C33" s="2">
        <f t="shared" ref="C33:C55" si="4">$D$30</f>
        <v>0.08</v>
      </c>
      <c r="D33">
        <f t="shared" ref="D33:D38" si="5">IF(B33=" ",0,ROUND((A32*C33)/$G$33*B33,2))</f>
        <v>197.26</v>
      </c>
      <c r="F33" s="6" t="s">
        <v>36</v>
      </c>
      <c r="G33" s="4">
        <f>IF(G32=1,366,365)</f>
        <v>365</v>
      </c>
      <c r="I33" s="1"/>
      <c r="J33" s="3"/>
      <c r="K33" s="2"/>
      <c r="L33" s="3"/>
      <c r="M33" s="3"/>
      <c r="N33" s="3"/>
      <c r="O33" s="3"/>
    </row>
    <row r="34" spans="1:15" x14ac:dyDescent="0.2">
      <c r="A34" s="3">
        <f>Berekening!D23</f>
        <v>9500</v>
      </c>
      <c r="B34" s="4">
        <f>Berekening!E23</f>
        <v>91</v>
      </c>
      <c r="C34" s="2">
        <f t="shared" si="4"/>
        <v>0.08</v>
      </c>
      <c r="D34">
        <f t="shared" si="5"/>
        <v>194.47</v>
      </c>
      <c r="G34" s="1"/>
      <c r="I34" s="1"/>
      <c r="J34" s="3"/>
      <c r="K34" s="2"/>
      <c r="L34" s="3"/>
      <c r="M34" s="3"/>
      <c r="N34" s="3"/>
      <c r="O34" s="3"/>
    </row>
    <row r="35" spans="1:15" x14ac:dyDescent="0.2">
      <c r="A35" s="3">
        <f>Berekening!D24</f>
        <v>9250</v>
      </c>
      <c r="B35" s="4">
        <f>Berekening!E24</f>
        <v>92</v>
      </c>
      <c r="C35" s="2">
        <f t="shared" si="4"/>
        <v>0.08</v>
      </c>
      <c r="D35">
        <f t="shared" si="5"/>
        <v>191.56</v>
      </c>
      <c r="G35" s="1"/>
      <c r="I35" s="1"/>
      <c r="J35" s="3"/>
      <c r="K35" s="2"/>
      <c r="L35" s="3"/>
      <c r="M35" s="3"/>
      <c r="N35" s="3"/>
      <c r="O35" s="3"/>
    </row>
    <row r="36" spans="1:15" x14ac:dyDescent="0.2">
      <c r="A36" s="3">
        <f>Berekening!D25</f>
        <v>9000</v>
      </c>
      <c r="B36" s="4">
        <f>Berekening!E25</f>
        <v>92</v>
      </c>
      <c r="C36" s="2">
        <f t="shared" si="4"/>
        <v>0.08</v>
      </c>
      <c r="D36">
        <f t="shared" si="5"/>
        <v>186.52</v>
      </c>
      <c r="G36" s="1"/>
      <c r="I36" s="1"/>
      <c r="J36" s="3"/>
      <c r="K36" s="2"/>
      <c r="L36" s="3"/>
      <c r="M36" s="3"/>
      <c r="N36" s="3"/>
      <c r="O36" s="3"/>
    </row>
    <row r="37" spans="1:15" x14ac:dyDescent="0.2">
      <c r="A37" s="3">
        <f>Berekening!D26</f>
        <v>0</v>
      </c>
      <c r="B37" s="4" t="str">
        <f>Berekening!E26</f>
        <v xml:space="preserve"> </v>
      </c>
      <c r="C37" s="2">
        <f t="shared" si="4"/>
        <v>0.08</v>
      </c>
      <c r="D37">
        <f t="shared" si="5"/>
        <v>0</v>
      </c>
      <c r="G37" s="1"/>
      <c r="I37" s="1"/>
      <c r="J37" s="3"/>
      <c r="K37" s="2"/>
      <c r="L37" s="3"/>
      <c r="M37" s="3"/>
      <c r="N37" s="3"/>
      <c r="O37" s="3"/>
    </row>
    <row r="38" spans="1:15" x14ac:dyDescent="0.2">
      <c r="A38" s="3">
        <f>Berekening!D27</f>
        <v>0</v>
      </c>
      <c r="B38" s="4" t="str">
        <f>Berekening!E27</f>
        <v xml:space="preserve"> </v>
      </c>
      <c r="C38" s="2">
        <f t="shared" si="4"/>
        <v>0.08</v>
      </c>
      <c r="D38">
        <f t="shared" si="5"/>
        <v>0</v>
      </c>
      <c r="G38" s="1"/>
      <c r="I38" s="1"/>
      <c r="J38" s="3"/>
      <c r="K38" s="2"/>
      <c r="L38" s="3"/>
      <c r="M38" s="3"/>
      <c r="N38" s="3"/>
      <c r="O38" s="3"/>
    </row>
    <row r="39" spans="1:15" x14ac:dyDescent="0.2">
      <c r="A39" s="3">
        <f>Berekening!D28</f>
        <v>0</v>
      </c>
      <c r="B39" s="4" t="str">
        <f>Berekening!E28</f>
        <v xml:space="preserve"> </v>
      </c>
      <c r="C39" s="2">
        <f t="shared" si="4"/>
        <v>0.08</v>
      </c>
      <c r="D39">
        <f t="shared" ref="D39:D55" si="6">IF(B39=" ",0,ROUND((A38*C39)/$G$33*B39,2))</f>
        <v>0</v>
      </c>
      <c r="G39" s="1"/>
      <c r="I39" s="1"/>
      <c r="J39" s="3"/>
      <c r="K39" s="2"/>
      <c r="L39" s="3"/>
      <c r="M39" s="3"/>
      <c r="N39" s="3"/>
      <c r="O39" s="3"/>
    </row>
    <row r="40" spans="1:15" x14ac:dyDescent="0.2">
      <c r="A40" s="3">
        <f>Berekening!D29</f>
        <v>0</v>
      </c>
      <c r="B40" s="4" t="str">
        <f>Berekening!E29</f>
        <v xml:space="preserve"> </v>
      </c>
      <c r="C40" s="2">
        <f t="shared" si="4"/>
        <v>0.08</v>
      </c>
      <c r="D40">
        <f t="shared" si="6"/>
        <v>0</v>
      </c>
      <c r="G40" s="1"/>
      <c r="I40" s="1"/>
      <c r="J40" s="3"/>
      <c r="K40" s="2"/>
      <c r="L40" s="3"/>
      <c r="M40" s="3"/>
      <c r="N40" s="3"/>
      <c r="O40" s="3"/>
    </row>
    <row r="41" spans="1:15" x14ac:dyDescent="0.2">
      <c r="A41" s="3">
        <f>Berekening!D30</f>
        <v>0</v>
      </c>
      <c r="B41" s="4" t="str">
        <f>Berekening!E30</f>
        <v xml:space="preserve"> </v>
      </c>
      <c r="C41" s="2">
        <f t="shared" si="4"/>
        <v>0.08</v>
      </c>
      <c r="D41">
        <f t="shared" si="6"/>
        <v>0</v>
      </c>
      <c r="G41" s="1"/>
      <c r="I41" s="1"/>
      <c r="J41" s="3"/>
      <c r="K41" s="2"/>
      <c r="L41" s="3"/>
      <c r="M41" s="3"/>
      <c r="N41" s="3"/>
      <c r="O41" s="3"/>
    </row>
    <row r="42" spans="1:15" x14ac:dyDescent="0.2">
      <c r="A42" s="3">
        <f>Berekening!D31</f>
        <v>0</v>
      </c>
      <c r="B42" s="4" t="str">
        <f>Berekening!E31</f>
        <v xml:space="preserve"> </v>
      </c>
      <c r="C42" s="2">
        <f t="shared" si="4"/>
        <v>0.08</v>
      </c>
      <c r="D42">
        <f t="shared" si="6"/>
        <v>0</v>
      </c>
      <c r="G42" s="1"/>
      <c r="I42" s="1"/>
      <c r="J42" s="3"/>
      <c r="K42" s="2"/>
      <c r="L42" s="3"/>
      <c r="M42" s="3"/>
      <c r="N42" s="3"/>
      <c r="O42" s="3"/>
    </row>
    <row r="43" spans="1:15" x14ac:dyDescent="0.2">
      <c r="A43" s="3">
        <f>Berekening!D32</f>
        <v>0</v>
      </c>
      <c r="B43" s="4" t="str">
        <f>Berekening!E32</f>
        <v xml:space="preserve"> </v>
      </c>
      <c r="C43" s="2">
        <f t="shared" si="4"/>
        <v>0.08</v>
      </c>
      <c r="D43">
        <f t="shared" si="6"/>
        <v>0</v>
      </c>
      <c r="G43" s="1"/>
      <c r="I43" s="1"/>
      <c r="J43" s="3"/>
      <c r="K43" s="2"/>
      <c r="L43" s="3"/>
      <c r="M43" s="3"/>
      <c r="N43" s="3"/>
      <c r="O43" s="3"/>
    </row>
    <row r="44" spans="1:15" x14ac:dyDescent="0.2">
      <c r="A44" s="3">
        <f>Berekening!D33</f>
        <v>0</v>
      </c>
      <c r="B44" s="4" t="str">
        <f>Berekening!E33</f>
        <v xml:space="preserve"> </v>
      </c>
      <c r="C44" s="2">
        <f t="shared" si="4"/>
        <v>0.08</v>
      </c>
      <c r="D44">
        <f t="shared" si="6"/>
        <v>0</v>
      </c>
      <c r="G44" s="1"/>
      <c r="I44" s="1"/>
      <c r="J44" s="3"/>
      <c r="K44" s="2"/>
      <c r="L44" s="3"/>
      <c r="M44" s="3"/>
      <c r="N44" s="3"/>
      <c r="O44" s="3"/>
    </row>
    <row r="45" spans="1:15" x14ac:dyDescent="0.2">
      <c r="A45" s="3">
        <f>Berekening!D34</f>
        <v>0</v>
      </c>
      <c r="B45" s="4" t="str">
        <f>Berekening!E34</f>
        <v xml:space="preserve"> </v>
      </c>
      <c r="C45" s="2">
        <f t="shared" si="4"/>
        <v>0.08</v>
      </c>
      <c r="D45">
        <f t="shared" si="6"/>
        <v>0</v>
      </c>
      <c r="G45" s="1"/>
      <c r="I45" s="1"/>
      <c r="J45" s="3"/>
      <c r="K45" s="2"/>
      <c r="L45" s="3"/>
      <c r="M45" s="3"/>
      <c r="N45" s="3"/>
      <c r="O45" s="3"/>
    </row>
    <row r="46" spans="1:15" x14ac:dyDescent="0.2">
      <c r="A46" s="3">
        <f>Berekening!D35</f>
        <v>0</v>
      </c>
      <c r="B46" s="4" t="str">
        <f>Berekening!E35</f>
        <v xml:space="preserve"> </v>
      </c>
      <c r="C46" s="2">
        <f t="shared" si="4"/>
        <v>0.08</v>
      </c>
      <c r="D46">
        <f t="shared" si="6"/>
        <v>0</v>
      </c>
      <c r="G46" s="1"/>
      <c r="I46" s="1"/>
      <c r="J46" s="3"/>
      <c r="K46" s="2"/>
      <c r="L46" s="3"/>
      <c r="M46" s="3"/>
      <c r="N46" s="3"/>
      <c r="O46" s="3"/>
    </row>
    <row r="47" spans="1:15" x14ac:dyDescent="0.2">
      <c r="A47" s="3">
        <f>Berekening!D36</f>
        <v>0</v>
      </c>
      <c r="B47" s="4" t="str">
        <f>Berekening!E36</f>
        <v xml:space="preserve"> </v>
      </c>
      <c r="C47" s="2">
        <f t="shared" si="4"/>
        <v>0.08</v>
      </c>
      <c r="D47">
        <f t="shared" si="6"/>
        <v>0</v>
      </c>
      <c r="G47" s="1"/>
      <c r="I47" s="1"/>
      <c r="J47" s="3"/>
      <c r="K47" s="2"/>
      <c r="L47" s="3"/>
      <c r="M47" s="3"/>
      <c r="N47" s="3"/>
      <c r="O47" s="3"/>
    </row>
    <row r="48" spans="1:15" x14ac:dyDescent="0.2">
      <c r="A48" s="3">
        <f>Berekening!D37</f>
        <v>0</v>
      </c>
      <c r="B48" s="4" t="str">
        <f>Berekening!E37</f>
        <v xml:space="preserve"> </v>
      </c>
      <c r="C48" s="2">
        <f t="shared" si="4"/>
        <v>0.08</v>
      </c>
      <c r="D48">
        <f t="shared" si="6"/>
        <v>0</v>
      </c>
      <c r="G48" s="1"/>
      <c r="I48" s="1"/>
      <c r="J48" s="3"/>
      <c r="K48" s="2"/>
      <c r="L48" s="3"/>
      <c r="M48" s="3"/>
      <c r="N48" s="3"/>
      <c r="O48" s="3"/>
    </row>
    <row r="49" spans="1:15" x14ac:dyDescent="0.2">
      <c r="A49" s="3">
        <f>Berekening!D38</f>
        <v>0</v>
      </c>
      <c r="B49" s="4" t="str">
        <f>Berekening!E38</f>
        <v xml:space="preserve"> </v>
      </c>
      <c r="C49" s="2">
        <f t="shared" si="4"/>
        <v>0.08</v>
      </c>
      <c r="D49">
        <f t="shared" si="6"/>
        <v>0</v>
      </c>
      <c r="G49" s="1"/>
      <c r="I49" s="1"/>
      <c r="J49" s="3"/>
      <c r="K49" s="2"/>
      <c r="L49" s="3"/>
      <c r="M49" s="3"/>
      <c r="N49" s="3"/>
      <c r="O49" s="3"/>
    </row>
    <row r="50" spans="1:15" x14ac:dyDescent="0.2">
      <c r="A50" s="3">
        <f>Berekening!D39</f>
        <v>0</v>
      </c>
      <c r="B50" s="4" t="str">
        <f>Berekening!E39</f>
        <v xml:space="preserve"> </v>
      </c>
      <c r="C50" s="2">
        <f t="shared" si="4"/>
        <v>0.08</v>
      </c>
      <c r="D50">
        <f t="shared" si="6"/>
        <v>0</v>
      </c>
      <c r="G50" s="1"/>
      <c r="I50" s="1"/>
      <c r="J50" s="3"/>
      <c r="K50" s="2"/>
      <c r="L50" s="3"/>
      <c r="M50" s="3"/>
      <c r="N50" s="3"/>
      <c r="O50" s="3"/>
    </row>
    <row r="51" spans="1:15" x14ac:dyDescent="0.2">
      <c r="A51" s="3">
        <f>Berekening!D40</f>
        <v>0</v>
      </c>
      <c r="B51" s="4" t="str">
        <f>Berekening!E40</f>
        <v xml:space="preserve"> </v>
      </c>
      <c r="C51" s="2">
        <f t="shared" si="4"/>
        <v>0.08</v>
      </c>
      <c r="D51">
        <f t="shared" si="6"/>
        <v>0</v>
      </c>
      <c r="G51" s="1"/>
      <c r="I51" s="1"/>
      <c r="J51" s="3"/>
      <c r="K51" s="2"/>
      <c r="L51" s="3"/>
      <c r="M51" s="3"/>
      <c r="N51" s="3"/>
      <c r="O51" s="3"/>
    </row>
    <row r="52" spans="1:15" x14ac:dyDescent="0.2">
      <c r="A52" s="3">
        <f>Berekening!D41</f>
        <v>0</v>
      </c>
      <c r="B52" s="4" t="str">
        <f>Berekening!E41</f>
        <v xml:space="preserve"> </v>
      </c>
      <c r="C52" s="2">
        <f t="shared" si="4"/>
        <v>0.08</v>
      </c>
      <c r="D52">
        <f t="shared" si="6"/>
        <v>0</v>
      </c>
      <c r="G52" s="1"/>
      <c r="I52" s="1"/>
      <c r="J52" s="3"/>
      <c r="K52" s="2"/>
      <c r="L52" s="3"/>
      <c r="M52" s="3"/>
      <c r="N52" s="3"/>
      <c r="O52" s="3"/>
    </row>
    <row r="53" spans="1:15" x14ac:dyDescent="0.2">
      <c r="A53" s="3">
        <f>Berekening!D42</f>
        <v>0</v>
      </c>
      <c r="B53" s="4" t="str">
        <f>Berekening!E42</f>
        <v xml:space="preserve"> </v>
      </c>
      <c r="C53" s="2">
        <f t="shared" si="4"/>
        <v>0.08</v>
      </c>
      <c r="D53">
        <f t="shared" si="6"/>
        <v>0</v>
      </c>
      <c r="G53" s="1"/>
      <c r="I53" s="1"/>
      <c r="J53" s="3"/>
      <c r="K53" s="2"/>
      <c r="L53" s="3"/>
      <c r="M53" s="3"/>
      <c r="N53" s="3"/>
      <c r="O53" s="3"/>
    </row>
    <row r="54" spans="1:15" x14ac:dyDescent="0.2">
      <c r="A54" s="3">
        <f>Berekening!D43</f>
        <v>0</v>
      </c>
      <c r="B54" s="4" t="str">
        <f>Berekening!E43</f>
        <v xml:space="preserve"> </v>
      </c>
      <c r="C54" s="2">
        <f t="shared" si="4"/>
        <v>0.08</v>
      </c>
      <c r="D54">
        <f t="shared" si="6"/>
        <v>0</v>
      </c>
      <c r="G54" s="1"/>
      <c r="I54" s="1"/>
      <c r="J54" s="3"/>
      <c r="K54" s="2"/>
      <c r="L54" s="3"/>
      <c r="M54" s="3"/>
      <c r="N54" s="3"/>
      <c r="O54" s="3"/>
    </row>
    <row r="55" spans="1:15" x14ac:dyDescent="0.2">
      <c r="A55" s="3">
        <f>Berekening!D44</f>
        <v>0</v>
      </c>
      <c r="B55" s="4" t="str">
        <f>Berekening!E44</f>
        <v xml:space="preserve"> </v>
      </c>
      <c r="C55" s="2">
        <f t="shared" si="4"/>
        <v>0.08</v>
      </c>
      <c r="D55">
        <f t="shared" si="6"/>
        <v>0</v>
      </c>
      <c r="G55" s="1"/>
      <c r="I55" s="1"/>
      <c r="J55" s="3"/>
      <c r="K55" s="2"/>
      <c r="L55" s="3"/>
      <c r="M55" s="3"/>
      <c r="N55" s="3"/>
      <c r="O55" s="3"/>
    </row>
    <row r="56" spans="1:15" x14ac:dyDescent="0.2">
      <c r="A56" s="3"/>
      <c r="B56" s="4">
        <f>SUM(B32:B55)</f>
        <v>365</v>
      </c>
      <c r="G56" s="1"/>
      <c r="I56" s="1"/>
      <c r="J56" s="3"/>
      <c r="K56" s="2"/>
      <c r="L56" s="3"/>
      <c r="M56" s="3"/>
      <c r="N56" s="3"/>
      <c r="O56" s="3"/>
    </row>
    <row r="57" spans="1:15" x14ac:dyDescent="0.2">
      <c r="A57" s="3"/>
      <c r="B57" s="4"/>
      <c r="G57" s="1"/>
      <c r="I57" s="1"/>
      <c r="J57" s="3"/>
      <c r="K57" s="2"/>
      <c r="L57" s="3"/>
      <c r="M57" s="3"/>
      <c r="N57" s="3"/>
      <c r="O57" s="3"/>
    </row>
    <row r="58" spans="1:15" x14ac:dyDescent="0.2">
      <c r="A58" s="3"/>
      <c r="B58" s="4"/>
      <c r="G58" s="1"/>
      <c r="I58" s="1"/>
      <c r="J58" s="3"/>
      <c r="K58" s="2"/>
      <c r="L58" s="3"/>
      <c r="M58" s="3"/>
      <c r="N58" s="3"/>
      <c r="O58" s="3"/>
    </row>
    <row r="59" spans="1:15" x14ac:dyDescent="0.2">
      <c r="A59" s="3"/>
      <c r="B59" s="4"/>
      <c r="G59" s="1"/>
      <c r="I59" s="1"/>
      <c r="J59" s="3"/>
      <c r="K59" s="2"/>
      <c r="L59" s="3"/>
      <c r="M59" s="3"/>
      <c r="N59" s="3"/>
      <c r="O59" s="3"/>
    </row>
    <row r="60" spans="1:15" x14ac:dyDescent="0.2">
      <c r="A60" s="3"/>
      <c r="B60" s="4"/>
      <c r="G60" s="1"/>
      <c r="I60" s="1"/>
      <c r="J60" s="3"/>
      <c r="K60" s="2"/>
      <c r="L60" s="3"/>
      <c r="M60" s="3"/>
      <c r="N60" s="3"/>
      <c r="O60" s="3"/>
    </row>
    <row r="61" spans="1:15" x14ac:dyDescent="0.2">
      <c r="A61" s="1"/>
      <c r="B61" s="4"/>
      <c r="G61" s="1"/>
      <c r="I61" s="1"/>
      <c r="J61" s="3"/>
      <c r="K61" s="2"/>
      <c r="L61" s="3"/>
      <c r="M61" s="3"/>
      <c r="N61" s="3"/>
      <c r="O61" s="3"/>
    </row>
    <row r="62" spans="1:15" x14ac:dyDescent="0.2">
      <c r="A62" s="1"/>
      <c r="B62" s="4"/>
      <c r="G62" s="1"/>
      <c r="I62" s="1"/>
      <c r="J62" s="3"/>
      <c r="K62" s="2"/>
      <c r="L62" s="3"/>
      <c r="M62" s="3"/>
      <c r="N62" s="3"/>
      <c r="O62" s="3"/>
    </row>
    <row r="63" spans="1:15" x14ac:dyDescent="0.2">
      <c r="A63" s="1"/>
      <c r="B63" s="4"/>
      <c r="G63" s="1"/>
      <c r="I63" s="1"/>
      <c r="J63" s="3"/>
      <c r="K63" s="2"/>
      <c r="L63" s="3"/>
      <c r="M63" s="3"/>
      <c r="N63" s="3"/>
      <c r="O63" s="3"/>
    </row>
    <row r="64" spans="1:15" x14ac:dyDescent="0.2">
      <c r="A64" s="1"/>
      <c r="B64" s="4"/>
      <c r="G64" s="1"/>
      <c r="I64" s="1"/>
      <c r="J64" s="3"/>
      <c r="K64" s="2"/>
      <c r="L64" s="3"/>
      <c r="M64" s="3"/>
      <c r="N64" s="3"/>
      <c r="O64" s="3"/>
    </row>
    <row r="65" spans="1:15" x14ac:dyDescent="0.2">
      <c r="A65" s="1"/>
      <c r="B65" s="4"/>
      <c r="G65" s="1"/>
      <c r="I65" s="1"/>
      <c r="J65" s="3"/>
      <c r="K65" s="2"/>
      <c r="L65" s="3"/>
      <c r="M65" s="3"/>
      <c r="N65" s="3"/>
      <c r="O65" s="3"/>
    </row>
    <row r="66" spans="1:15" x14ac:dyDescent="0.2">
      <c r="A66" s="1"/>
      <c r="B66" s="4"/>
      <c r="G66" s="1"/>
      <c r="I66" s="1"/>
      <c r="J66" s="3"/>
      <c r="K66" s="2"/>
      <c r="L66" s="3"/>
      <c r="M66" s="3"/>
      <c r="N66" s="3"/>
      <c r="O66" s="3"/>
    </row>
    <row r="67" spans="1:15" x14ac:dyDescent="0.2">
      <c r="A67" s="1"/>
      <c r="B67" s="4"/>
      <c r="G67" s="1"/>
      <c r="I67" s="1"/>
      <c r="J67" s="3"/>
      <c r="K67" s="2"/>
      <c r="L67" s="3"/>
      <c r="M67" s="3"/>
      <c r="N67" s="3"/>
      <c r="O67" s="3"/>
    </row>
    <row r="68" spans="1:15" x14ac:dyDescent="0.2">
      <c r="A68" s="1"/>
      <c r="B68" s="4"/>
      <c r="G68" s="1"/>
      <c r="I68" s="1"/>
      <c r="J68" s="3"/>
      <c r="K68" s="2"/>
      <c r="L68" s="3"/>
      <c r="M68" s="3"/>
      <c r="N68" s="3"/>
      <c r="O68" s="3"/>
    </row>
    <row r="69" spans="1:15" x14ac:dyDescent="0.2">
      <c r="A69" s="1"/>
      <c r="B69" s="4"/>
      <c r="G69" s="1"/>
      <c r="I69" s="1"/>
      <c r="J69" s="3"/>
      <c r="K69" s="2"/>
      <c r="L69" s="3"/>
      <c r="M69" s="3"/>
      <c r="N69" s="3"/>
      <c r="O69" s="3"/>
    </row>
    <row r="70" spans="1:15" x14ac:dyDescent="0.2">
      <c r="A70" s="1"/>
      <c r="B70" s="4"/>
      <c r="G70" s="1"/>
      <c r="I70" s="1"/>
      <c r="J70" s="3"/>
      <c r="K70" s="2"/>
      <c r="L70" s="3"/>
      <c r="M70" s="3"/>
      <c r="N70" s="3"/>
      <c r="O70" s="3"/>
    </row>
    <row r="71" spans="1:15" x14ac:dyDescent="0.2">
      <c r="A71" s="1"/>
      <c r="B71" s="4"/>
      <c r="G71" s="1"/>
      <c r="I71" s="1"/>
      <c r="J71" s="3"/>
      <c r="K71" s="2"/>
      <c r="L71" s="3"/>
      <c r="M71" s="3"/>
      <c r="N71" s="3"/>
      <c r="O71" s="3"/>
    </row>
    <row r="72" spans="1:15" x14ac:dyDescent="0.2">
      <c r="A72" s="1"/>
      <c r="B72" s="4"/>
      <c r="G72" s="1"/>
      <c r="I72" s="1"/>
      <c r="J72" s="3"/>
      <c r="K72" s="2"/>
      <c r="L72" s="3"/>
      <c r="M72" s="3"/>
      <c r="N72" s="3"/>
      <c r="O72" s="3"/>
    </row>
    <row r="73" spans="1:15" x14ac:dyDescent="0.2">
      <c r="A73" s="1"/>
      <c r="B73" s="4"/>
      <c r="G73" s="1"/>
      <c r="I73" s="1"/>
      <c r="J73" s="3"/>
      <c r="K73" s="2"/>
      <c r="L73" s="3"/>
      <c r="M73" s="3"/>
      <c r="N73" s="3"/>
      <c r="O73" s="3"/>
    </row>
    <row r="74" spans="1:15" x14ac:dyDescent="0.2">
      <c r="A74" s="1"/>
      <c r="B74" s="4"/>
      <c r="G74" s="1"/>
      <c r="I74" s="1"/>
      <c r="J74" s="3"/>
      <c r="K74" s="2"/>
      <c r="L74" s="3"/>
      <c r="M74" s="3"/>
      <c r="N74" s="3"/>
      <c r="O74" s="3"/>
    </row>
    <row r="75" spans="1:15" x14ac:dyDescent="0.2">
      <c r="A75" s="1"/>
      <c r="B75" s="4"/>
      <c r="G75" s="1"/>
      <c r="I75" s="1"/>
      <c r="J75" s="3"/>
      <c r="K75" s="2"/>
      <c r="L75" s="3"/>
      <c r="M75" s="3"/>
      <c r="N75" s="3"/>
      <c r="O75" s="3"/>
    </row>
    <row r="76" spans="1:15" x14ac:dyDescent="0.2">
      <c r="A76" s="1"/>
      <c r="B76" s="4"/>
      <c r="G76" s="1"/>
      <c r="I76" s="1"/>
      <c r="J76" s="3"/>
      <c r="K76" s="2"/>
      <c r="L76" s="3"/>
      <c r="M76" s="3"/>
      <c r="N76" s="3"/>
      <c r="O76" s="3"/>
    </row>
    <row r="77" spans="1:15" x14ac:dyDescent="0.2">
      <c r="A77" s="1"/>
      <c r="B77" s="4"/>
      <c r="G77" s="1"/>
      <c r="I77" s="1"/>
      <c r="J77" s="3"/>
      <c r="K77" s="2"/>
      <c r="L77" s="3"/>
      <c r="M77" s="3"/>
      <c r="N77" s="3"/>
      <c r="O77" s="3"/>
    </row>
    <row r="78" spans="1:15" x14ac:dyDescent="0.2">
      <c r="A78" s="1"/>
      <c r="B78" s="4"/>
      <c r="G78" s="1"/>
      <c r="I78" s="1"/>
      <c r="J78" s="3"/>
      <c r="K78" s="2"/>
      <c r="L78" s="3"/>
      <c r="M78" s="3"/>
      <c r="N78" s="3"/>
      <c r="O78" s="3"/>
    </row>
    <row r="79" spans="1:15" x14ac:dyDescent="0.2">
      <c r="A79" s="1"/>
      <c r="B79" s="4"/>
      <c r="G79" s="1"/>
      <c r="I79" s="1"/>
      <c r="J79" s="3"/>
      <c r="K79" s="2"/>
      <c r="L79" s="3"/>
      <c r="M79" s="3"/>
      <c r="N79" s="3"/>
      <c r="O79" s="3"/>
    </row>
    <row r="80" spans="1:15" x14ac:dyDescent="0.2">
      <c r="A80" s="1"/>
      <c r="B80" s="4"/>
      <c r="G80" s="1"/>
      <c r="I80" s="1"/>
      <c r="J80" s="3"/>
      <c r="K80" s="2"/>
      <c r="L80" s="3"/>
      <c r="M80" s="3"/>
      <c r="N80" s="3"/>
      <c r="O80" s="3"/>
    </row>
    <row r="81" spans="1:15" x14ac:dyDescent="0.2">
      <c r="A81" s="1"/>
      <c r="B81" s="4"/>
      <c r="G81" s="1"/>
      <c r="I81" s="1"/>
      <c r="J81" s="3"/>
      <c r="K81" s="2"/>
      <c r="L81" s="3"/>
      <c r="M81" s="3"/>
      <c r="N81" s="3"/>
      <c r="O81" s="3"/>
    </row>
    <row r="82" spans="1:15" x14ac:dyDescent="0.2">
      <c r="A82" s="1"/>
      <c r="B82" s="4"/>
      <c r="G82" s="1"/>
      <c r="I82" s="1"/>
      <c r="J82" s="3"/>
      <c r="K82" s="2"/>
      <c r="L82" s="3"/>
      <c r="M82" s="3"/>
      <c r="N82" s="3"/>
      <c r="O82" s="3"/>
    </row>
    <row r="83" spans="1:15" x14ac:dyDescent="0.2">
      <c r="A83" s="1"/>
      <c r="B83" s="4"/>
      <c r="G83" s="1"/>
      <c r="I83" s="1"/>
      <c r="J83" s="3"/>
      <c r="K83" s="2"/>
      <c r="L83" s="3"/>
      <c r="M83" s="3"/>
      <c r="N83" s="3"/>
      <c r="O83" s="3"/>
    </row>
    <row r="84" spans="1:15" x14ac:dyDescent="0.2">
      <c r="A84" s="1"/>
      <c r="B84" s="4"/>
      <c r="G84" s="1"/>
      <c r="I84" s="1"/>
      <c r="J84" s="3"/>
      <c r="K84" s="2"/>
      <c r="L84" s="3"/>
      <c r="M84" s="3"/>
      <c r="N84" s="3"/>
      <c r="O84" s="3"/>
    </row>
    <row r="85" spans="1:15" x14ac:dyDescent="0.2">
      <c r="A85" s="1"/>
      <c r="B85" s="4"/>
      <c r="G85" s="1"/>
      <c r="I85" s="1"/>
      <c r="J85" s="3"/>
      <c r="K85" s="2"/>
      <c r="L85" s="3"/>
      <c r="M85" s="3"/>
      <c r="N85" s="3"/>
      <c r="O85" s="3"/>
    </row>
    <row r="86" spans="1:15" x14ac:dyDescent="0.2">
      <c r="A86" s="1"/>
      <c r="B86" s="4"/>
      <c r="G86" s="1"/>
      <c r="I86" s="1"/>
      <c r="J86" s="3"/>
      <c r="K86" s="2"/>
      <c r="L86" s="3"/>
      <c r="M86" s="3"/>
      <c r="N86" s="3"/>
      <c r="O86" s="3"/>
    </row>
    <row r="87" spans="1:15" x14ac:dyDescent="0.2">
      <c r="A87" s="1"/>
      <c r="B87" s="4"/>
      <c r="G87" s="1"/>
      <c r="I87" s="1"/>
      <c r="J87" s="3"/>
      <c r="K87" s="2"/>
      <c r="L87" s="3"/>
      <c r="M87" s="3"/>
      <c r="N87" s="3"/>
      <c r="O87" s="3"/>
    </row>
    <row r="88" spans="1:15" x14ac:dyDescent="0.2">
      <c r="A88" s="1"/>
      <c r="B88" s="4"/>
      <c r="G88" s="1"/>
      <c r="I88" s="1"/>
      <c r="J88" s="3"/>
      <c r="K88" s="2"/>
      <c r="L88" s="3"/>
      <c r="M88" s="3"/>
      <c r="N88" s="3"/>
      <c r="O88" s="3"/>
    </row>
    <row r="89" spans="1:15" x14ac:dyDescent="0.2">
      <c r="A89" s="1"/>
      <c r="B89" s="4"/>
      <c r="G89" s="1"/>
      <c r="I89" s="1"/>
      <c r="J89" s="3"/>
      <c r="K89" s="2"/>
      <c r="L89" s="3"/>
      <c r="M89" s="3"/>
      <c r="N89" s="3"/>
      <c r="O89" s="3"/>
    </row>
    <row r="90" spans="1:15" x14ac:dyDescent="0.2">
      <c r="A90" s="1"/>
      <c r="B90" s="4"/>
      <c r="G90" s="1"/>
      <c r="I90" s="1"/>
      <c r="J90" s="3"/>
      <c r="K90" s="2"/>
      <c r="L90" s="3"/>
      <c r="M90" s="3"/>
      <c r="N90" s="3"/>
      <c r="O90" s="3"/>
    </row>
    <row r="91" spans="1:15" x14ac:dyDescent="0.2">
      <c r="A91" s="1"/>
      <c r="B91" s="4"/>
      <c r="G91" s="1"/>
      <c r="I91" s="1"/>
      <c r="J91" s="3"/>
      <c r="K91" s="2"/>
      <c r="L91" s="3"/>
      <c r="M91" s="3"/>
      <c r="N91" s="3"/>
      <c r="O91" s="3"/>
    </row>
    <row r="92" spans="1:15" x14ac:dyDescent="0.2">
      <c r="A92" s="1"/>
      <c r="B92" s="4"/>
      <c r="G92" s="1"/>
      <c r="I92" s="1"/>
      <c r="J92" s="3"/>
      <c r="K92" s="2"/>
      <c r="L92" s="3"/>
      <c r="M92" s="3"/>
      <c r="N92" s="3"/>
      <c r="O92" s="3"/>
    </row>
    <row r="93" spans="1:15" x14ac:dyDescent="0.2">
      <c r="A93" s="1"/>
      <c r="B93" s="4"/>
      <c r="G93" s="1"/>
      <c r="I93" s="1"/>
      <c r="J93" s="3"/>
      <c r="K93" s="2"/>
      <c r="L93" s="3"/>
      <c r="M93" s="3"/>
      <c r="N93" s="3"/>
      <c r="O93" s="3"/>
    </row>
    <row r="94" spans="1:15" x14ac:dyDescent="0.2">
      <c r="A94" s="1"/>
      <c r="B94" s="4"/>
      <c r="G94" s="1"/>
      <c r="I94" s="1"/>
      <c r="J94" s="3"/>
      <c r="K94" s="2"/>
      <c r="L94" s="3"/>
      <c r="M94" s="3"/>
      <c r="N94" s="3"/>
      <c r="O94" s="3"/>
    </row>
    <row r="95" spans="1:15" x14ac:dyDescent="0.2">
      <c r="A95" s="1"/>
      <c r="B95" s="4"/>
      <c r="G95" s="1"/>
      <c r="I95" s="1"/>
      <c r="J95" s="3"/>
      <c r="K95" s="2"/>
      <c r="L95" s="3"/>
      <c r="M95" s="3"/>
      <c r="N95" s="3"/>
      <c r="O95" s="3"/>
    </row>
    <row r="96" spans="1:15" x14ac:dyDescent="0.2">
      <c r="A96" s="1"/>
      <c r="B96" s="4"/>
      <c r="G96" s="1"/>
      <c r="I96" s="1"/>
      <c r="J96" s="3"/>
      <c r="K96" s="2"/>
      <c r="L96" s="3"/>
      <c r="M96" s="3"/>
      <c r="N96" s="3"/>
      <c r="O96" s="3"/>
    </row>
    <row r="97" spans="1:15" x14ac:dyDescent="0.2">
      <c r="A97" s="1"/>
      <c r="B97" s="4"/>
      <c r="G97" s="1"/>
      <c r="I97" s="1"/>
      <c r="J97" s="3"/>
      <c r="K97" s="2"/>
      <c r="L97" s="3"/>
      <c r="M97" s="3"/>
      <c r="N97" s="3"/>
      <c r="O97" s="3"/>
    </row>
    <row r="98" spans="1:15" x14ac:dyDescent="0.2">
      <c r="A98" s="1"/>
      <c r="B98" s="4"/>
      <c r="G98" s="1"/>
      <c r="I98" s="1"/>
      <c r="J98" s="3"/>
      <c r="K98" s="2"/>
      <c r="L98" s="3"/>
      <c r="M98" s="3"/>
      <c r="N98" s="3"/>
      <c r="O98" s="3"/>
    </row>
    <row r="99" spans="1:15" x14ac:dyDescent="0.2">
      <c r="A99" s="1"/>
      <c r="B99" s="4"/>
      <c r="G99" s="1"/>
      <c r="I99" s="1"/>
      <c r="J99" s="3"/>
      <c r="K99" s="2"/>
      <c r="L99" s="3"/>
      <c r="M99" s="3"/>
      <c r="N99" s="3"/>
      <c r="O99" s="3"/>
    </row>
    <row r="100" spans="1:15" x14ac:dyDescent="0.2">
      <c r="A100" s="1"/>
      <c r="B100" s="4"/>
      <c r="G100" s="1"/>
      <c r="I100" s="1"/>
      <c r="J100" s="3"/>
      <c r="K100" s="2"/>
      <c r="L100" s="3"/>
      <c r="M100" s="3"/>
      <c r="N100" s="3"/>
      <c r="O100" s="3"/>
    </row>
    <row r="101" spans="1:15" x14ac:dyDescent="0.2">
      <c r="A101" s="1"/>
      <c r="B101" s="4"/>
      <c r="G101" s="1"/>
      <c r="I101" s="1"/>
      <c r="J101" s="3"/>
      <c r="K101" s="2"/>
      <c r="L101" s="3"/>
      <c r="M101" s="3"/>
      <c r="N101" s="3"/>
      <c r="O101" s="3"/>
    </row>
    <row r="102" spans="1:15" x14ac:dyDescent="0.2">
      <c r="A102" s="1"/>
      <c r="B102" s="4"/>
      <c r="G102" s="1"/>
      <c r="I102" s="1"/>
      <c r="J102" s="3"/>
      <c r="K102" s="2"/>
      <c r="L102" s="3"/>
      <c r="M102" s="3"/>
      <c r="N102" s="3"/>
      <c r="O102" s="3"/>
    </row>
    <row r="103" spans="1:15" x14ac:dyDescent="0.2">
      <c r="A103" s="1"/>
      <c r="B103" s="4"/>
      <c r="G103" s="1"/>
      <c r="I103" s="1"/>
      <c r="J103" s="3"/>
      <c r="K103" s="2"/>
      <c r="L103" s="3"/>
      <c r="M103" s="3"/>
      <c r="N103" s="3"/>
      <c r="O103" s="3"/>
    </row>
    <row r="104" spans="1:15" x14ac:dyDescent="0.2">
      <c r="A104" s="1"/>
      <c r="B104" s="4"/>
      <c r="G104" s="1"/>
      <c r="I104" s="1"/>
      <c r="J104" s="3"/>
      <c r="K104" s="2"/>
      <c r="L104" s="3"/>
      <c r="M104" s="3"/>
      <c r="N104" s="3"/>
      <c r="O104" s="3"/>
    </row>
    <row r="105" spans="1:15" x14ac:dyDescent="0.2">
      <c r="A105" s="1"/>
      <c r="B105" s="4"/>
      <c r="G105" s="1"/>
      <c r="I105" s="1"/>
      <c r="J105" s="3"/>
      <c r="K105" s="2"/>
      <c r="L105" s="3"/>
      <c r="M105" s="3"/>
      <c r="N105" s="3"/>
      <c r="O105" s="3"/>
    </row>
    <row r="106" spans="1:15" x14ac:dyDescent="0.2">
      <c r="A106" s="1"/>
      <c r="B106" s="4"/>
      <c r="G106" s="1"/>
      <c r="I106" s="1"/>
      <c r="J106" s="3"/>
      <c r="K106" s="2"/>
      <c r="L106" s="3"/>
      <c r="M106" s="3"/>
      <c r="N106" s="3"/>
      <c r="O106" s="3"/>
    </row>
    <row r="107" spans="1:15" x14ac:dyDescent="0.2">
      <c r="A107" s="1"/>
      <c r="B107" s="4"/>
      <c r="G107" s="1"/>
      <c r="I107" s="1"/>
      <c r="J107" s="3"/>
      <c r="K107" s="2"/>
      <c r="L107" s="3"/>
      <c r="M107" s="3"/>
      <c r="N107" s="3"/>
      <c r="O107" s="3"/>
    </row>
    <row r="108" spans="1:15" x14ac:dyDescent="0.2">
      <c r="A108" s="1"/>
      <c r="B108" s="4"/>
      <c r="G108" s="1"/>
      <c r="I108" s="1"/>
      <c r="J108" s="3"/>
      <c r="K108" s="2"/>
      <c r="L108" s="3"/>
      <c r="M108" s="3"/>
      <c r="N108" s="3"/>
      <c r="O108" s="3"/>
    </row>
    <row r="109" spans="1:15" x14ac:dyDescent="0.2">
      <c r="A109" s="1"/>
      <c r="B109" s="4"/>
      <c r="G109" s="1"/>
      <c r="I109" s="1"/>
      <c r="J109" s="3"/>
      <c r="K109" s="2"/>
      <c r="L109" s="3"/>
      <c r="M109" s="3"/>
      <c r="N109" s="3"/>
      <c r="O109" s="3"/>
    </row>
    <row r="110" spans="1:15" x14ac:dyDescent="0.2">
      <c r="A110" s="1"/>
      <c r="B110" s="4"/>
      <c r="G110" s="1"/>
      <c r="I110" s="1"/>
      <c r="J110" s="3"/>
      <c r="K110" s="2"/>
      <c r="L110" s="3"/>
      <c r="M110" s="3"/>
      <c r="N110" s="3"/>
      <c r="O110" s="3"/>
    </row>
    <row r="111" spans="1:15" x14ac:dyDescent="0.2">
      <c r="A111" s="1"/>
      <c r="B111" s="4"/>
      <c r="G111" s="1"/>
      <c r="I111" s="1"/>
      <c r="J111" s="3"/>
      <c r="K111" s="2"/>
      <c r="L111" s="3"/>
      <c r="M111" s="3"/>
      <c r="N111" s="3"/>
      <c r="O111" s="3"/>
    </row>
    <row r="112" spans="1:15" x14ac:dyDescent="0.2">
      <c r="A112" s="1"/>
      <c r="B112" s="4"/>
      <c r="G112" s="1"/>
      <c r="I112" s="1"/>
      <c r="J112" s="3"/>
      <c r="K112" s="2"/>
      <c r="L112" s="3"/>
      <c r="M112" s="3"/>
      <c r="N112" s="3"/>
      <c r="O112" s="3"/>
    </row>
    <row r="113" spans="1:15" x14ac:dyDescent="0.2">
      <c r="A113" s="1"/>
      <c r="B113" s="4"/>
      <c r="G113" s="1"/>
      <c r="I113" s="1"/>
      <c r="J113" s="3"/>
      <c r="K113" s="2"/>
      <c r="L113" s="3"/>
      <c r="M113" s="3"/>
      <c r="N113" s="3"/>
      <c r="O113" s="3"/>
    </row>
    <row r="114" spans="1:15" x14ac:dyDescent="0.2">
      <c r="A114" s="1"/>
      <c r="B114" s="4"/>
      <c r="G114" s="1"/>
      <c r="I114" s="1"/>
      <c r="J114" s="3"/>
      <c r="K114" s="2"/>
      <c r="L114" s="3"/>
      <c r="M114" s="3"/>
      <c r="N114" s="3"/>
      <c r="O114" s="3"/>
    </row>
    <row r="115" spans="1:15" x14ac:dyDescent="0.2">
      <c r="A115" s="1"/>
      <c r="B115" s="4"/>
      <c r="G115" s="1"/>
      <c r="I115" s="1"/>
      <c r="J115" s="3"/>
      <c r="K115" s="2"/>
      <c r="L115" s="3"/>
      <c r="M115" s="3"/>
      <c r="N115" s="3"/>
      <c r="O115" s="3"/>
    </row>
    <row r="116" spans="1:15" x14ac:dyDescent="0.2">
      <c r="A116" s="1"/>
      <c r="B116" s="4"/>
      <c r="G116" s="1"/>
      <c r="I116" s="1"/>
      <c r="J116" s="3"/>
      <c r="K116" s="2"/>
      <c r="L116" s="3"/>
      <c r="M116" s="3"/>
      <c r="N116" s="3"/>
      <c r="O116" s="3"/>
    </row>
    <row r="117" spans="1:15" x14ac:dyDescent="0.2">
      <c r="A117" s="1"/>
      <c r="B117" s="4"/>
      <c r="G117" s="1"/>
      <c r="I117" s="1"/>
      <c r="J117" s="3"/>
      <c r="K117" s="2"/>
      <c r="L117" s="3"/>
      <c r="M117" s="3"/>
      <c r="N117" s="3"/>
      <c r="O117" s="3"/>
    </row>
    <row r="118" spans="1:15" x14ac:dyDescent="0.2">
      <c r="A118" s="1"/>
      <c r="B118" s="4"/>
      <c r="G118" s="1"/>
      <c r="I118" s="1"/>
      <c r="J118" s="3"/>
      <c r="K118" s="2"/>
      <c r="L118" s="3"/>
      <c r="M118" s="3"/>
      <c r="N118" s="3"/>
      <c r="O118" s="3"/>
    </row>
    <row r="119" spans="1:15" x14ac:dyDescent="0.2">
      <c r="A119" s="1"/>
      <c r="B119" s="4"/>
      <c r="G119" s="1"/>
      <c r="I119" s="1"/>
      <c r="J119" s="3"/>
      <c r="K119" s="2"/>
      <c r="L119" s="3"/>
      <c r="M119" s="3"/>
      <c r="N119" s="3"/>
      <c r="O119" s="3"/>
    </row>
    <row r="120" spans="1:15" x14ac:dyDescent="0.2">
      <c r="A120" s="1"/>
      <c r="B120" s="4"/>
      <c r="G120" s="1"/>
      <c r="I120" s="1"/>
      <c r="J120" s="3"/>
      <c r="K120" s="2"/>
      <c r="L120" s="3"/>
      <c r="M120" s="3"/>
      <c r="N120" s="3"/>
      <c r="O120" s="3"/>
    </row>
    <row r="121" spans="1:15" x14ac:dyDescent="0.2">
      <c r="A121" s="1"/>
      <c r="B121" s="4"/>
      <c r="G121" s="1"/>
      <c r="I121" s="1"/>
      <c r="J121" s="3"/>
      <c r="K121" s="2"/>
      <c r="L121" s="3"/>
      <c r="M121" s="3"/>
      <c r="N121" s="3"/>
      <c r="O121" s="3"/>
    </row>
    <row r="122" spans="1:15" x14ac:dyDescent="0.2">
      <c r="A122" s="1"/>
      <c r="B122" s="4"/>
      <c r="G122" s="1"/>
      <c r="I122" s="1"/>
      <c r="J122" s="3"/>
      <c r="K122" s="2"/>
      <c r="L122" s="3"/>
      <c r="M122" s="3"/>
      <c r="N122" s="3"/>
      <c r="O122" s="3"/>
    </row>
    <row r="123" spans="1:15" x14ac:dyDescent="0.2">
      <c r="A123" s="1"/>
      <c r="B123" s="4"/>
      <c r="G123" s="1"/>
      <c r="I123" s="1"/>
      <c r="J123" s="3"/>
      <c r="K123" s="2"/>
      <c r="L123" s="3"/>
      <c r="M123" s="3"/>
      <c r="N123" s="3"/>
      <c r="O123" s="3"/>
    </row>
    <row r="124" spans="1:15" x14ac:dyDescent="0.2">
      <c r="A124" s="1"/>
      <c r="B124" s="4"/>
      <c r="G124" s="1"/>
      <c r="I124" s="1"/>
      <c r="J124" s="3"/>
      <c r="K124" s="2"/>
      <c r="L124" s="3"/>
      <c r="M124" s="3"/>
      <c r="N124" s="3"/>
      <c r="O124" s="3"/>
    </row>
    <row r="125" spans="1:15" x14ac:dyDescent="0.2">
      <c r="A125" s="1"/>
      <c r="B125" s="4"/>
      <c r="G125" s="1"/>
      <c r="I125" s="1"/>
      <c r="J125" s="3"/>
      <c r="K125" s="2"/>
      <c r="L125" s="3"/>
      <c r="M125" s="3"/>
      <c r="N125" s="3"/>
      <c r="O125" s="3"/>
    </row>
    <row r="126" spans="1:15" x14ac:dyDescent="0.2">
      <c r="A126" s="1"/>
      <c r="B126" s="4"/>
      <c r="G126" s="1"/>
      <c r="I126" s="1"/>
      <c r="J126" s="3"/>
      <c r="K126" s="2"/>
      <c r="L126" s="3"/>
      <c r="M126" s="3"/>
      <c r="N126" s="3"/>
      <c r="O126" s="3"/>
    </row>
    <row r="127" spans="1:15" x14ac:dyDescent="0.2">
      <c r="A127" s="1"/>
      <c r="B127" s="4"/>
      <c r="G127" s="1"/>
      <c r="I127" s="1"/>
      <c r="J127" s="3"/>
      <c r="K127" s="2"/>
      <c r="L127" s="3"/>
      <c r="M127" s="3"/>
      <c r="N127" s="3"/>
      <c r="O127" s="3"/>
    </row>
    <row r="133" spans="1:15" x14ac:dyDescent="0.2">
      <c r="G133" s="5"/>
    </row>
    <row r="134" spans="1:15" x14ac:dyDescent="0.2">
      <c r="H134" s="1"/>
      <c r="J134" s="3"/>
      <c r="N134" s="1"/>
      <c r="O134" s="1"/>
    </row>
    <row r="137" spans="1:15" x14ac:dyDescent="0.2">
      <c r="A137" s="1"/>
      <c r="B137" s="1"/>
      <c r="C137" s="4"/>
      <c r="D137" s="3"/>
      <c r="E137" s="2"/>
      <c r="F137" s="3"/>
    </row>
    <row r="138" spans="1:15" x14ac:dyDescent="0.2">
      <c r="A138" s="1"/>
      <c r="B138" s="1"/>
      <c r="C138" s="4"/>
      <c r="D138" s="3"/>
      <c r="E138" s="2"/>
      <c r="F138" s="3"/>
    </row>
    <row r="139" spans="1:15" x14ac:dyDescent="0.2">
      <c r="A139" s="4"/>
      <c r="B139" s="4"/>
      <c r="C139" s="4"/>
      <c r="D139" s="3"/>
      <c r="E139" s="2"/>
      <c r="F139" s="3"/>
    </row>
    <row r="140" spans="1:15" x14ac:dyDescent="0.2">
      <c r="A140" s="1"/>
      <c r="B140" s="1"/>
      <c r="C140" s="4"/>
      <c r="D140" s="3"/>
      <c r="E140" s="2"/>
      <c r="F140" s="3"/>
    </row>
    <row r="141" spans="1:15" x14ac:dyDescent="0.2">
      <c r="A141" s="4"/>
      <c r="B141" s="4"/>
      <c r="C141" s="4"/>
      <c r="D141" s="3"/>
      <c r="E141" s="2"/>
      <c r="F141" s="3"/>
    </row>
    <row r="142" spans="1:15" x14ac:dyDescent="0.2">
      <c r="A142" s="4"/>
      <c r="B142" s="4"/>
      <c r="C142" s="4"/>
      <c r="D142" s="3"/>
      <c r="E142" s="2"/>
      <c r="F142" s="3"/>
    </row>
    <row r="143" spans="1:15" x14ac:dyDescent="0.2">
      <c r="A143" s="4"/>
      <c r="B143" s="4"/>
      <c r="C143" s="4"/>
      <c r="D143" s="3"/>
      <c r="E143" s="2"/>
      <c r="F143" s="3"/>
    </row>
    <row r="144" spans="1:15" x14ac:dyDescent="0.2">
      <c r="A144" s="4"/>
      <c r="B144" s="4"/>
      <c r="C144" s="4"/>
      <c r="D144" s="3"/>
      <c r="E144" s="2"/>
      <c r="F144" s="3"/>
    </row>
    <row r="145" spans="1:8" x14ac:dyDescent="0.2">
      <c r="A145" s="4"/>
      <c r="B145" s="4"/>
      <c r="C145" s="4"/>
      <c r="D145" s="3"/>
      <c r="E145" s="2"/>
      <c r="F145" s="3"/>
      <c r="H145" s="3"/>
    </row>
    <row r="146" spans="1:8" x14ac:dyDescent="0.2">
      <c r="A146" s="4"/>
      <c r="B146" s="4"/>
      <c r="C146" s="4"/>
      <c r="D146" s="3"/>
      <c r="E146" s="2"/>
      <c r="F146" s="3"/>
    </row>
    <row r="147" spans="1:8" x14ac:dyDescent="0.2">
      <c r="A147" s="4"/>
      <c r="B147" s="4"/>
      <c r="C147" s="4"/>
      <c r="D147" s="3"/>
      <c r="E147" s="2"/>
      <c r="F147" s="3"/>
    </row>
    <row r="148" spans="1:8" x14ac:dyDescent="0.2">
      <c r="A148" s="4"/>
      <c r="B148" s="4"/>
      <c r="C148" s="4"/>
      <c r="D148" s="3"/>
      <c r="E148" s="2"/>
      <c r="F148" s="3"/>
    </row>
    <row r="149" spans="1:8" x14ac:dyDescent="0.2">
      <c r="A149" s="4"/>
      <c r="B149" s="4"/>
      <c r="C149" s="4"/>
      <c r="D149" s="3"/>
      <c r="E149" s="2"/>
      <c r="F149" s="3"/>
    </row>
    <row r="150" spans="1:8" x14ac:dyDescent="0.2">
      <c r="A150" s="4"/>
      <c r="B150" s="4"/>
      <c r="C150" s="4"/>
      <c r="D150" s="3"/>
      <c r="E150" s="2"/>
      <c r="F150" s="3"/>
    </row>
    <row r="151" spans="1:8" x14ac:dyDescent="0.2">
      <c r="A151" s="4"/>
      <c r="B151" s="4"/>
      <c r="C151" s="4"/>
      <c r="D151" s="3"/>
      <c r="E151" s="2"/>
      <c r="F151" s="3"/>
    </row>
    <row r="152" spans="1:8" x14ac:dyDescent="0.2">
      <c r="A152" s="1"/>
      <c r="B152" s="1"/>
      <c r="C152" s="4"/>
      <c r="D152" s="3"/>
      <c r="E152" s="2"/>
      <c r="F152" s="3"/>
    </row>
    <row r="153" spans="1:8" x14ac:dyDescent="0.2">
      <c r="A153" s="1"/>
      <c r="B153" s="1"/>
      <c r="C153" s="4"/>
      <c r="D153" s="3"/>
      <c r="E153" s="2"/>
      <c r="F153" s="3"/>
    </row>
    <row r="154" spans="1:8" x14ac:dyDescent="0.2">
      <c r="A154" s="1"/>
      <c r="B154" s="1"/>
      <c r="C154" s="4"/>
      <c r="D154" s="3"/>
      <c r="E154" s="2"/>
      <c r="F154" s="3"/>
    </row>
    <row r="155" spans="1:8" x14ac:dyDescent="0.2">
      <c r="A155" s="1"/>
      <c r="B155" s="1"/>
      <c r="C155" s="4"/>
      <c r="D155" s="3"/>
      <c r="E155" s="2"/>
      <c r="F155" s="3"/>
    </row>
    <row r="156" spans="1:8" x14ac:dyDescent="0.2">
      <c r="A156" s="1"/>
      <c r="B156" s="1"/>
      <c r="C156" s="4"/>
      <c r="D156" s="3"/>
      <c r="E156" s="2"/>
      <c r="F156" s="3"/>
    </row>
    <row r="157" spans="1:8" x14ac:dyDescent="0.2">
      <c r="A157" s="1"/>
      <c r="B157" s="1"/>
      <c r="C157" s="4"/>
      <c r="D157" s="3"/>
      <c r="E157" s="2"/>
      <c r="F157" s="3"/>
    </row>
    <row r="158" spans="1:8" x14ac:dyDescent="0.2">
      <c r="A158" s="1"/>
      <c r="B158" s="1"/>
      <c r="C158" s="4"/>
      <c r="D158" s="3"/>
      <c r="E158" s="2"/>
      <c r="F158" s="3"/>
    </row>
    <row r="159" spans="1:8" x14ac:dyDescent="0.2">
      <c r="A159" s="1"/>
      <c r="B159" s="1"/>
      <c r="C159" s="4"/>
      <c r="D159" s="3"/>
      <c r="E159" s="2"/>
      <c r="F159" s="3"/>
    </row>
    <row r="160" spans="1:8" x14ac:dyDescent="0.2">
      <c r="A160" s="1"/>
      <c r="B160" s="1"/>
      <c r="C160" s="4"/>
      <c r="D160" s="3"/>
      <c r="E160" s="2"/>
      <c r="F160" s="3"/>
    </row>
    <row r="161" spans="1:6" x14ac:dyDescent="0.2">
      <c r="A161" s="1"/>
      <c r="B161" s="1"/>
      <c r="C161" s="4"/>
      <c r="D161" s="3"/>
      <c r="E161" s="2"/>
      <c r="F161" s="3"/>
    </row>
    <row r="162" spans="1:6" x14ac:dyDescent="0.2">
      <c r="A162" s="1"/>
      <c r="B162" s="1"/>
      <c r="C162" s="4"/>
      <c r="D162" s="3"/>
      <c r="E162" s="2"/>
      <c r="F162" s="3"/>
    </row>
    <row r="163" spans="1:6" x14ac:dyDescent="0.2">
      <c r="A163" s="1"/>
      <c r="B163" s="1"/>
      <c r="C163" s="4"/>
      <c r="D163" s="3"/>
      <c r="E163" s="2"/>
      <c r="F163" s="3"/>
    </row>
    <row r="164" spans="1:6" x14ac:dyDescent="0.2">
      <c r="A164" s="1"/>
      <c r="B164" s="1"/>
      <c r="C164" s="4"/>
      <c r="D164" s="3"/>
      <c r="E164" s="2"/>
      <c r="F164" s="3"/>
    </row>
    <row r="165" spans="1:6" x14ac:dyDescent="0.2">
      <c r="A165" s="1"/>
      <c r="B165" s="1"/>
      <c r="C165" s="4"/>
      <c r="D165" s="3"/>
      <c r="E165" s="2"/>
      <c r="F165" s="3"/>
    </row>
    <row r="166" spans="1:6" x14ac:dyDescent="0.2">
      <c r="A166" s="1"/>
      <c r="B166" s="1"/>
      <c r="C166" s="4"/>
      <c r="D166" s="3"/>
      <c r="E166" s="2"/>
      <c r="F166" s="3"/>
    </row>
    <row r="167" spans="1:6" x14ac:dyDescent="0.2">
      <c r="A167" s="1"/>
      <c r="B167" s="1"/>
      <c r="C167" s="4"/>
      <c r="D167" s="3"/>
      <c r="E167" s="2"/>
      <c r="F167" s="3"/>
    </row>
    <row r="168" spans="1:6" x14ac:dyDescent="0.2">
      <c r="A168" s="1"/>
      <c r="B168" s="1"/>
      <c r="C168" s="4"/>
      <c r="D168" s="3"/>
      <c r="E168" s="2"/>
      <c r="F168" s="3"/>
    </row>
    <row r="169" spans="1:6" x14ac:dyDescent="0.2">
      <c r="A169" s="1"/>
      <c r="B169" s="1"/>
      <c r="C169" s="4"/>
      <c r="D169" s="3"/>
      <c r="E169" s="2"/>
      <c r="F169" s="3"/>
    </row>
    <row r="170" spans="1:6" x14ac:dyDescent="0.2">
      <c r="A170" s="1"/>
      <c r="B170" s="1"/>
      <c r="C170" s="4"/>
      <c r="D170" s="3"/>
      <c r="E170" s="2"/>
      <c r="F170" s="3"/>
    </row>
    <row r="171" spans="1:6" x14ac:dyDescent="0.2">
      <c r="A171" s="1"/>
      <c r="B171" s="1"/>
      <c r="C171" s="4"/>
      <c r="D171" s="3"/>
      <c r="E171" s="2"/>
      <c r="F171" s="3"/>
    </row>
    <row r="172" spans="1:6" x14ac:dyDescent="0.2">
      <c r="A172" s="1"/>
      <c r="B172" s="1"/>
      <c r="C172" s="4"/>
      <c r="D172" s="3"/>
      <c r="E172" s="2"/>
      <c r="F172" s="3"/>
    </row>
    <row r="173" spans="1:6" x14ac:dyDescent="0.2">
      <c r="A173" s="1"/>
      <c r="B173" s="1"/>
      <c r="C173" s="4"/>
      <c r="D173" s="3"/>
      <c r="E173" s="2"/>
      <c r="F173" s="3"/>
    </row>
    <row r="174" spans="1:6" x14ac:dyDescent="0.2">
      <c r="A174" s="1"/>
      <c r="B174" s="1"/>
      <c r="C174" s="4"/>
      <c r="D174" s="3"/>
      <c r="E174" s="2"/>
      <c r="F174" s="3"/>
    </row>
    <row r="175" spans="1:6" x14ac:dyDescent="0.2">
      <c r="A175" s="1"/>
      <c r="B175" s="1"/>
      <c r="C175" s="4"/>
      <c r="D175" s="3"/>
      <c r="E175" s="2"/>
      <c r="F175" s="3"/>
    </row>
    <row r="176" spans="1:6" x14ac:dyDescent="0.2">
      <c r="A176" s="1"/>
      <c r="B176" s="1"/>
      <c r="C176" s="4"/>
      <c r="D176" s="3"/>
      <c r="E176" s="2"/>
      <c r="F176" s="3"/>
    </row>
    <row r="177" spans="1:6" x14ac:dyDescent="0.2">
      <c r="A177" s="1"/>
      <c r="B177" s="1"/>
      <c r="C177" s="4"/>
      <c r="D177" s="3"/>
      <c r="E177" s="2"/>
      <c r="F177" s="3"/>
    </row>
    <row r="178" spans="1:6" x14ac:dyDescent="0.2">
      <c r="A178" s="1"/>
      <c r="B178" s="1"/>
      <c r="C178" s="4"/>
      <c r="D178" s="3"/>
      <c r="E178" s="2"/>
      <c r="F178" s="3"/>
    </row>
    <row r="179" spans="1:6" x14ac:dyDescent="0.2">
      <c r="A179" s="1"/>
      <c r="B179" s="1"/>
      <c r="C179" s="4"/>
      <c r="D179" s="3"/>
      <c r="E179" s="2"/>
      <c r="F179" s="3"/>
    </row>
    <row r="180" spans="1:6" x14ac:dyDescent="0.2">
      <c r="A180" s="1"/>
      <c r="B180" s="1"/>
      <c r="C180" s="4"/>
      <c r="D180" s="3"/>
      <c r="E180" s="2"/>
      <c r="F180" s="3"/>
    </row>
    <row r="181" spans="1:6" x14ac:dyDescent="0.2">
      <c r="A181" s="1"/>
      <c r="B181" s="1"/>
      <c r="C181" s="4"/>
      <c r="D181" s="3"/>
      <c r="E181" s="2"/>
      <c r="F181" s="3"/>
    </row>
    <row r="182" spans="1:6" x14ac:dyDescent="0.2">
      <c r="A182" s="1"/>
      <c r="B182" s="1"/>
      <c r="C182" s="4"/>
      <c r="D182" s="3"/>
      <c r="E182" s="2"/>
      <c r="F182" s="3"/>
    </row>
    <row r="183" spans="1:6" x14ac:dyDescent="0.2">
      <c r="A183" s="1"/>
      <c r="B183" s="1"/>
      <c r="C183" s="4"/>
      <c r="D183" s="3"/>
      <c r="E183" s="2"/>
      <c r="F183" s="3"/>
    </row>
    <row r="184" spans="1:6" x14ac:dyDescent="0.2">
      <c r="A184" s="1"/>
      <c r="B184" s="1"/>
      <c r="C184" s="4"/>
      <c r="D184" s="3"/>
      <c r="E184" s="2"/>
      <c r="F184" s="3"/>
    </row>
    <row r="185" spans="1:6" x14ac:dyDescent="0.2">
      <c r="A185" s="1"/>
      <c r="B185" s="1"/>
      <c r="C185" s="4"/>
      <c r="D185" s="3"/>
      <c r="E185" s="2"/>
      <c r="F185" s="3"/>
    </row>
    <row r="186" spans="1:6" x14ac:dyDescent="0.2">
      <c r="A186" s="1"/>
      <c r="B186" s="1"/>
      <c r="C186" s="4"/>
      <c r="D186" s="3"/>
      <c r="E186" s="2"/>
      <c r="F186" s="3"/>
    </row>
    <row r="187" spans="1:6" x14ac:dyDescent="0.2">
      <c r="A187" s="1"/>
      <c r="B187" s="1"/>
      <c r="C187" s="4"/>
      <c r="D187" s="3"/>
      <c r="E187" s="2"/>
      <c r="F187" s="3"/>
    </row>
    <row r="188" spans="1:6" x14ac:dyDescent="0.2">
      <c r="A188" s="1"/>
      <c r="B188" s="1"/>
      <c r="C188" s="4"/>
      <c r="D188" s="3"/>
      <c r="E188" s="2"/>
      <c r="F188" s="3"/>
    </row>
    <row r="189" spans="1:6" x14ac:dyDescent="0.2">
      <c r="A189" s="1"/>
      <c r="B189" s="1"/>
      <c r="C189" s="4"/>
      <c r="D189" s="3"/>
      <c r="E189" s="2"/>
      <c r="F189" s="3"/>
    </row>
    <row r="190" spans="1:6" x14ac:dyDescent="0.2">
      <c r="A190" s="1"/>
      <c r="B190" s="1"/>
      <c r="C190" s="4"/>
      <c r="D190" s="3"/>
      <c r="E190" s="2"/>
      <c r="F190" s="3"/>
    </row>
    <row r="191" spans="1:6" x14ac:dyDescent="0.2">
      <c r="A191" s="1"/>
      <c r="B191" s="1"/>
      <c r="C191" s="4"/>
      <c r="D191" s="3"/>
      <c r="E191" s="2"/>
      <c r="F191" s="3"/>
    </row>
    <row r="192" spans="1:6" x14ac:dyDescent="0.2">
      <c r="A192" s="1"/>
      <c r="B192" s="1"/>
      <c r="C192" s="4"/>
      <c r="D192" s="3"/>
      <c r="E192" s="2"/>
      <c r="F192" s="3"/>
    </row>
    <row r="193" spans="1:6" x14ac:dyDescent="0.2">
      <c r="A193" s="1"/>
      <c r="B193" s="1"/>
      <c r="C193" s="4"/>
      <c r="D193" s="3"/>
      <c r="E193" s="2"/>
      <c r="F193" s="3"/>
    </row>
    <row r="194" spans="1:6" x14ac:dyDescent="0.2">
      <c r="A194" s="1"/>
      <c r="B194" s="1"/>
      <c r="C194" s="4"/>
      <c r="D194" s="3"/>
      <c r="E194" s="2"/>
      <c r="F194" s="3"/>
    </row>
    <row r="195" spans="1:6" x14ac:dyDescent="0.2">
      <c r="A195" s="1"/>
      <c r="B195" s="1"/>
      <c r="C195" s="4"/>
      <c r="D195" s="3"/>
      <c r="E195" s="2"/>
      <c r="F195" s="3"/>
    </row>
    <row r="196" spans="1:6" x14ac:dyDescent="0.2">
      <c r="A196" s="1"/>
      <c r="B196" s="1"/>
      <c r="C196" s="4"/>
      <c r="D196" s="3"/>
      <c r="E196" s="2"/>
      <c r="F196" s="3"/>
    </row>
    <row r="197" spans="1:6" x14ac:dyDescent="0.2">
      <c r="A197" s="1"/>
      <c r="B197" s="1"/>
      <c r="C197" s="4"/>
      <c r="D197" s="3"/>
      <c r="E197" s="2"/>
      <c r="F197" s="3"/>
    </row>
    <row r="198" spans="1:6" x14ac:dyDescent="0.2">
      <c r="A198" s="1"/>
      <c r="B198" s="1"/>
      <c r="C198" s="4"/>
      <c r="D198" s="3"/>
      <c r="E198" s="2"/>
      <c r="F198" s="3"/>
    </row>
    <row r="199" spans="1:6" x14ac:dyDescent="0.2">
      <c r="A199" s="1"/>
      <c r="B199" s="1"/>
      <c r="C199" s="4"/>
      <c r="D199" s="3"/>
      <c r="E199" s="2"/>
      <c r="F199" s="3"/>
    </row>
    <row r="200" spans="1:6" x14ac:dyDescent="0.2">
      <c r="A200" s="1"/>
      <c r="B200" s="1"/>
      <c r="C200" s="4"/>
      <c r="D200" s="3"/>
      <c r="E200" s="2"/>
      <c r="F200" s="3"/>
    </row>
    <row r="201" spans="1:6" x14ac:dyDescent="0.2">
      <c r="A201" s="1"/>
      <c r="B201" s="1"/>
      <c r="C201" s="4"/>
      <c r="D201" s="3"/>
      <c r="E201" s="2"/>
      <c r="F201" s="3"/>
    </row>
    <row r="202" spans="1:6" x14ac:dyDescent="0.2">
      <c r="A202" s="1"/>
      <c r="B202" s="1"/>
      <c r="C202" s="4"/>
      <c r="D202" s="3"/>
      <c r="E202" s="2"/>
      <c r="F202" s="3"/>
    </row>
    <row r="203" spans="1:6" x14ac:dyDescent="0.2">
      <c r="A203" s="1"/>
      <c r="B203" s="1"/>
      <c r="C203" s="4"/>
      <c r="D203" s="3"/>
      <c r="E203" s="2"/>
      <c r="F203" s="3"/>
    </row>
    <row r="204" spans="1:6" x14ac:dyDescent="0.2">
      <c r="A204" s="1"/>
      <c r="B204" s="1"/>
      <c r="C204" s="4"/>
      <c r="D204" s="3"/>
      <c r="E204" s="2"/>
      <c r="F204" s="3"/>
    </row>
    <row r="205" spans="1:6" x14ac:dyDescent="0.2">
      <c r="A205" s="1"/>
      <c r="B205" s="1"/>
      <c r="C205" s="4"/>
      <c r="D205" s="3"/>
      <c r="E205" s="2"/>
      <c r="F205" s="3"/>
    </row>
    <row r="206" spans="1:6" x14ac:dyDescent="0.2">
      <c r="A206" s="1"/>
      <c r="B206" s="1"/>
      <c r="C206" s="4"/>
      <c r="D206" s="3"/>
      <c r="E206" s="2"/>
      <c r="F206" s="3"/>
    </row>
    <row r="207" spans="1:6" x14ac:dyDescent="0.2">
      <c r="A207" s="1"/>
      <c r="B207" s="1"/>
      <c r="C207" s="4"/>
      <c r="D207" s="3"/>
      <c r="E207" s="2"/>
      <c r="F207" s="3"/>
    </row>
    <row r="208" spans="1:6" x14ac:dyDescent="0.2">
      <c r="A208" s="1"/>
      <c r="B208" s="1"/>
      <c r="C208" s="4"/>
      <c r="D208" s="3"/>
      <c r="E208" s="2"/>
      <c r="F208" s="3"/>
    </row>
    <row r="209" spans="1:6" x14ac:dyDescent="0.2">
      <c r="A209" s="1"/>
      <c r="B209" s="1"/>
      <c r="C209" s="4"/>
      <c r="D209" s="3"/>
      <c r="E209" s="2"/>
      <c r="F209" s="3"/>
    </row>
    <row r="210" spans="1:6" x14ac:dyDescent="0.2">
      <c r="A210" s="1"/>
      <c r="B210" s="1"/>
      <c r="C210" s="4"/>
      <c r="D210" s="3"/>
      <c r="E210" s="2"/>
      <c r="F210" s="3"/>
    </row>
    <row r="211" spans="1:6" x14ac:dyDescent="0.2">
      <c r="A211" s="1"/>
      <c r="B211" s="1"/>
      <c r="C211" s="4"/>
      <c r="D211" s="3"/>
      <c r="E211" s="2"/>
      <c r="F211" s="3"/>
    </row>
    <row r="212" spans="1:6" x14ac:dyDescent="0.2">
      <c r="A212" s="1"/>
      <c r="B212" s="1"/>
      <c r="C212" s="4"/>
      <c r="D212" s="3"/>
      <c r="E212" s="2"/>
      <c r="F212" s="3"/>
    </row>
    <row r="213" spans="1:6" x14ac:dyDescent="0.2">
      <c r="A213" s="1"/>
      <c r="B213" s="1"/>
      <c r="C213" s="4"/>
      <c r="D213" s="3"/>
      <c r="E213" s="2"/>
      <c r="F213" s="3"/>
    </row>
    <row r="214" spans="1:6" x14ac:dyDescent="0.2">
      <c r="A214" s="1"/>
      <c r="B214" s="1"/>
      <c r="C214" s="4"/>
      <c r="D214" s="3"/>
      <c r="E214" s="2"/>
      <c r="F214" s="3"/>
    </row>
    <row r="215" spans="1:6" x14ac:dyDescent="0.2">
      <c r="A215" s="1"/>
      <c r="B215" s="1"/>
      <c r="C215" s="4"/>
      <c r="D215" s="3"/>
      <c r="E215" s="2"/>
      <c r="F215" s="3"/>
    </row>
    <row r="216" spans="1:6" x14ac:dyDescent="0.2">
      <c r="A216" s="1"/>
      <c r="B216" s="1"/>
      <c r="C216" s="4"/>
      <c r="D216" s="3"/>
      <c r="E216" s="2"/>
      <c r="F216" s="3"/>
    </row>
    <row r="217" spans="1:6" x14ac:dyDescent="0.2">
      <c r="A217" s="1"/>
      <c r="B217" s="1"/>
      <c r="C217" s="4"/>
      <c r="D217" s="3"/>
      <c r="E217" s="2"/>
      <c r="F217" s="3"/>
    </row>
    <row r="218" spans="1:6" x14ac:dyDescent="0.2">
      <c r="A218" s="1"/>
      <c r="B218" s="1"/>
      <c r="C218" s="4"/>
      <c r="D218" s="3"/>
      <c r="E218" s="2"/>
      <c r="F218" s="3"/>
    </row>
    <row r="219" spans="1:6" x14ac:dyDescent="0.2">
      <c r="A219" s="1"/>
      <c r="B219" s="1"/>
      <c r="C219" s="4"/>
      <c r="D219" s="3"/>
      <c r="E219" s="2"/>
      <c r="F219" s="3"/>
    </row>
    <row r="220" spans="1:6" x14ac:dyDescent="0.2">
      <c r="A220" s="1"/>
      <c r="B220" s="1"/>
      <c r="C220" s="4"/>
      <c r="D220" s="3"/>
      <c r="E220" s="2"/>
      <c r="F220" s="3"/>
    </row>
    <row r="221" spans="1:6" x14ac:dyDescent="0.2">
      <c r="A221" s="1"/>
      <c r="B221" s="1"/>
      <c r="C221" s="4"/>
      <c r="D221" s="3"/>
      <c r="E221" s="2"/>
      <c r="F221" s="3"/>
    </row>
    <row r="222" spans="1:6" x14ac:dyDescent="0.2">
      <c r="A222" s="1"/>
      <c r="B222" s="1"/>
      <c r="C222" s="4"/>
      <c r="D222" s="3"/>
      <c r="E222" s="2"/>
      <c r="F222" s="3"/>
    </row>
    <row r="223" spans="1:6" x14ac:dyDescent="0.2">
      <c r="A223" s="1"/>
      <c r="B223" s="1"/>
      <c r="C223" s="4"/>
      <c r="D223" s="3"/>
      <c r="E223" s="2"/>
      <c r="F223" s="3"/>
    </row>
    <row r="224" spans="1:6" x14ac:dyDescent="0.2">
      <c r="A224" s="1"/>
      <c r="B224" s="1"/>
      <c r="C224" s="4"/>
      <c r="D224" s="3"/>
      <c r="E224" s="2"/>
      <c r="F224" s="3"/>
    </row>
    <row r="225" spans="1:6" x14ac:dyDescent="0.2">
      <c r="A225" s="1"/>
      <c r="B225" s="1"/>
      <c r="C225" s="4"/>
      <c r="D225" s="3"/>
      <c r="E225" s="2"/>
      <c r="F225" s="3"/>
    </row>
    <row r="226" spans="1:6" x14ac:dyDescent="0.2">
      <c r="A226" s="1"/>
      <c r="B226" s="1"/>
      <c r="C226" s="4"/>
      <c r="D226" s="3"/>
      <c r="E226" s="2"/>
      <c r="F226" s="3"/>
    </row>
    <row r="227" spans="1:6" x14ac:dyDescent="0.2">
      <c r="A227" s="1"/>
      <c r="B227" s="1"/>
      <c r="C227" s="4"/>
      <c r="D227" s="3"/>
      <c r="E227" s="2"/>
      <c r="F227" s="3"/>
    </row>
    <row r="228" spans="1:6" x14ac:dyDescent="0.2">
      <c r="A228" s="1"/>
      <c r="B228" s="1"/>
      <c r="C228" s="4"/>
      <c r="D228" s="3"/>
      <c r="E228" s="2"/>
      <c r="F228" s="3"/>
    </row>
    <row r="229" spans="1:6" x14ac:dyDescent="0.2">
      <c r="A229" s="1"/>
      <c r="B229" s="1"/>
      <c r="C229" s="4"/>
      <c r="D229" s="3"/>
      <c r="E229" s="2"/>
      <c r="F229" s="3"/>
    </row>
    <row r="230" spans="1:6" x14ac:dyDescent="0.2">
      <c r="A230" s="1"/>
      <c r="B230" s="1"/>
      <c r="C230" s="4"/>
      <c r="D230" s="3"/>
      <c r="E230" s="2"/>
      <c r="F230" s="3"/>
    </row>
    <row r="231" spans="1:6" x14ac:dyDescent="0.2">
      <c r="A231" s="1"/>
      <c r="B231" s="1"/>
      <c r="C231" s="4"/>
      <c r="D231" s="3"/>
      <c r="E231" s="2"/>
      <c r="F231" s="3"/>
    </row>
    <row r="232" spans="1:6" x14ac:dyDescent="0.2">
      <c r="A232" s="1"/>
      <c r="B232" s="1"/>
      <c r="C232" s="4"/>
      <c r="D232" s="3"/>
      <c r="E232" s="2"/>
      <c r="F232" s="3"/>
    </row>
    <row r="233" spans="1:6" x14ac:dyDescent="0.2">
      <c r="A233" s="1"/>
      <c r="B233" s="1"/>
      <c r="C233" s="4"/>
      <c r="D233" s="3"/>
      <c r="E233" s="2"/>
      <c r="F233" s="3"/>
    </row>
    <row r="234" spans="1:6" x14ac:dyDescent="0.2">
      <c r="A234" s="1"/>
      <c r="B234" s="1"/>
      <c r="C234" s="4"/>
      <c r="D234" s="3"/>
      <c r="E234" s="2"/>
      <c r="F234" s="3"/>
    </row>
    <row r="235" spans="1:6" x14ac:dyDescent="0.2">
      <c r="A235" s="1"/>
      <c r="B235" s="1"/>
      <c r="C235" s="4"/>
      <c r="D235" s="3"/>
      <c r="E235" s="2"/>
      <c r="F235" s="3"/>
    </row>
    <row r="236" spans="1:6" x14ac:dyDescent="0.2">
      <c r="A236" s="1"/>
      <c r="B236" s="1"/>
      <c r="C236" s="4"/>
      <c r="D236" s="3"/>
      <c r="E236" s="2"/>
      <c r="F236" s="3"/>
    </row>
    <row r="237" spans="1:6" x14ac:dyDescent="0.2">
      <c r="A237" s="1"/>
      <c r="B237" s="1"/>
      <c r="C237" s="4"/>
      <c r="D237" s="3"/>
      <c r="E237" s="2"/>
      <c r="F237" s="3"/>
    </row>
    <row r="238" spans="1:6" x14ac:dyDescent="0.2">
      <c r="A238" s="1"/>
      <c r="B238" s="1"/>
      <c r="C238" s="4"/>
      <c r="D238" s="3"/>
      <c r="E238" s="2"/>
      <c r="F238" s="3"/>
    </row>
    <row r="239" spans="1:6" x14ac:dyDescent="0.2">
      <c r="A239" s="1"/>
      <c r="B239" s="1"/>
      <c r="C239" s="4"/>
      <c r="D239" s="3"/>
      <c r="E239" s="2"/>
      <c r="F239" s="3"/>
    </row>
    <row r="240" spans="1:6" x14ac:dyDescent="0.2">
      <c r="A240" s="1"/>
      <c r="B240" s="1"/>
      <c r="C240" s="4"/>
      <c r="D240" s="3"/>
      <c r="E240" s="2"/>
      <c r="F240" s="3"/>
    </row>
    <row r="241" spans="1:6" x14ac:dyDescent="0.2">
      <c r="A241" s="1"/>
      <c r="B241" s="1"/>
      <c r="C241" s="4"/>
      <c r="D241" s="3"/>
      <c r="E241" s="2"/>
      <c r="F241" s="3"/>
    </row>
    <row r="242" spans="1:6" x14ac:dyDescent="0.2">
      <c r="A242" s="1"/>
      <c r="B242" s="1"/>
      <c r="C242" s="4"/>
      <c r="D242" s="3"/>
      <c r="E242" s="2"/>
      <c r="F242" s="3"/>
    </row>
    <row r="243" spans="1:6" x14ac:dyDescent="0.2">
      <c r="A243" s="1"/>
      <c r="B243" s="1"/>
      <c r="C243" s="4"/>
      <c r="D243" s="3"/>
      <c r="E243" s="2"/>
      <c r="F243" s="3"/>
    </row>
    <row r="244" spans="1:6" x14ac:dyDescent="0.2">
      <c r="A244" s="1"/>
      <c r="B244" s="1"/>
      <c r="C244" s="4"/>
      <c r="D244" s="3"/>
      <c r="E244" s="2"/>
      <c r="F244" s="3"/>
    </row>
    <row r="245" spans="1:6" x14ac:dyDescent="0.2">
      <c r="A245" s="1"/>
      <c r="B245" s="1"/>
      <c r="C245" s="4"/>
      <c r="D245" s="3"/>
      <c r="E245" s="2"/>
      <c r="F245" s="3"/>
    </row>
    <row r="246" spans="1:6" x14ac:dyDescent="0.2">
      <c r="A246" s="1"/>
      <c r="B246" s="1"/>
      <c r="C246" s="4"/>
      <c r="D246" s="3"/>
      <c r="E246" s="2"/>
      <c r="F246" s="3"/>
    </row>
    <row r="247" spans="1:6" x14ac:dyDescent="0.2">
      <c r="A247" s="1"/>
      <c r="B247" s="1"/>
      <c r="C247" s="4"/>
      <c r="D247" s="3"/>
      <c r="E247" s="2"/>
      <c r="F247" s="3"/>
    </row>
    <row r="248" spans="1:6" x14ac:dyDescent="0.2">
      <c r="A248" s="1"/>
      <c r="B248" s="1"/>
      <c r="C248" s="4"/>
      <c r="D248" s="3"/>
      <c r="E248" s="2"/>
      <c r="F248" s="3"/>
    </row>
    <row r="249" spans="1:6" x14ac:dyDescent="0.2">
      <c r="A249" s="1"/>
      <c r="B249" s="1"/>
      <c r="C249" s="4"/>
      <c r="D249" s="3"/>
      <c r="E249" s="2"/>
      <c r="F249" s="3"/>
    </row>
    <row r="250" spans="1:6" x14ac:dyDescent="0.2">
      <c r="A250" s="1"/>
      <c r="B250" s="1"/>
      <c r="C250" s="4"/>
      <c r="D250" s="3"/>
      <c r="E250" s="2"/>
      <c r="F250" s="3"/>
    </row>
    <row r="251" spans="1:6" x14ac:dyDescent="0.2">
      <c r="A251" s="1"/>
      <c r="B251" s="1"/>
      <c r="C251" s="4"/>
      <c r="D251" s="3"/>
      <c r="E251" s="2"/>
      <c r="F251" s="3"/>
    </row>
    <row r="252" spans="1:6" x14ac:dyDescent="0.2">
      <c r="A252" s="1"/>
      <c r="B252" s="1"/>
      <c r="C252" s="4"/>
      <c r="D252" s="3"/>
      <c r="E252" s="2"/>
      <c r="F252" s="3"/>
    </row>
    <row r="253" spans="1:6" x14ac:dyDescent="0.2">
      <c r="A253" s="1"/>
      <c r="B253" s="1"/>
      <c r="C253" s="4"/>
      <c r="D253" s="3"/>
      <c r="E253" s="2"/>
      <c r="F253" s="3"/>
    </row>
    <row r="254" spans="1:6" x14ac:dyDescent="0.2">
      <c r="A254" s="1"/>
    </row>
  </sheetData>
  <sheetProtection password="D099" sheet="1" objects="1" scenarios="1" selectLockedCells="1"/>
  <phoneticPr fontId="1" type="noConversion"/>
  <pageMargins left="0.75" right="0.75" top="1" bottom="1" header="0.5" footer="0.5"/>
  <pageSetup paperSize="9" orientation="portrait" verticalDpi="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33"/>
  <sheetViews>
    <sheetView showGridLines="0" workbookViewId="0">
      <selection activeCell="A29" sqref="A29"/>
    </sheetView>
  </sheetViews>
  <sheetFormatPr defaultRowHeight="12.75" x14ac:dyDescent="0.2"/>
  <cols>
    <col min="1" max="1" width="9.140625" style="9"/>
    <col min="2" max="2" width="48.28515625" style="9" customWidth="1"/>
    <col min="3" max="16384" width="9.140625" style="9"/>
  </cols>
  <sheetData>
    <row r="1" spans="1:2" ht="27" customHeight="1" x14ac:dyDescent="0.2"/>
    <row r="2" spans="1:2" ht="15.75" x14ac:dyDescent="0.25">
      <c r="A2" s="8" t="s">
        <v>15</v>
      </c>
    </row>
    <row r="4" spans="1:2" ht="13.5" thickBot="1" x14ac:dyDescent="0.25">
      <c r="A4" s="9" t="s">
        <v>16</v>
      </c>
      <c r="B4" s="9" t="s">
        <v>17</v>
      </c>
    </row>
    <row r="5" spans="1:2" x14ac:dyDescent="0.2">
      <c r="A5" s="54">
        <v>40</v>
      </c>
      <c r="B5" s="55" t="s">
        <v>18</v>
      </c>
    </row>
    <row r="6" spans="1:2" x14ac:dyDescent="0.2">
      <c r="A6" s="56">
        <v>50</v>
      </c>
      <c r="B6" s="57" t="s">
        <v>19</v>
      </c>
    </row>
    <row r="7" spans="1:2" x14ac:dyDescent="0.2">
      <c r="A7" s="56">
        <v>62</v>
      </c>
      <c r="B7" s="57" t="s">
        <v>20</v>
      </c>
    </row>
    <row r="8" spans="1:2" x14ac:dyDescent="0.2">
      <c r="A8" s="56">
        <v>63</v>
      </c>
      <c r="B8" s="57" t="s">
        <v>21</v>
      </c>
    </row>
    <row r="9" spans="1:2" x14ac:dyDescent="0.2">
      <c r="A9" s="56">
        <v>64</v>
      </c>
      <c r="B9" s="57" t="s">
        <v>22</v>
      </c>
    </row>
    <row r="10" spans="1:2" x14ac:dyDescent="0.2">
      <c r="A10" s="56">
        <v>65</v>
      </c>
      <c r="B10" s="57" t="s">
        <v>23</v>
      </c>
    </row>
    <row r="11" spans="1:2" x14ac:dyDescent="0.2">
      <c r="A11" s="56">
        <v>66</v>
      </c>
      <c r="B11" s="57" t="s">
        <v>24</v>
      </c>
    </row>
    <row r="12" spans="1:2" x14ac:dyDescent="0.2">
      <c r="A12" s="56">
        <v>67</v>
      </c>
      <c r="B12" s="57" t="s">
        <v>25</v>
      </c>
    </row>
    <row r="13" spans="1:2" x14ac:dyDescent="0.2">
      <c r="A13" s="56"/>
      <c r="B13" s="57"/>
    </row>
    <row r="14" spans="1:2" x14ac:dyDescent="0.2">
      <c r="A14" s="56" t="s">
        <v>13</v>
      </c>
      <c r="B14" s="57" t="s">
        <v>13</v>
      </c>
    </row>
    <row r="15" spans="1:2" x14ac:dyDescent="0.2">
      <c r="A15" s="56" t="s">
        <v>13</v>
      </c>
      <c r="B15" s="57" t="s">
        <v>13</v>
      </c>
    </row>
    <row r="16" spans="1:2" x14ac:dyDescent="0.2">
      <c r="A16" s="56" t="s">
        <v>13</v>
      </c>
      <c r="B16" s="57" t="s">
        <v>13</v>
      </c>
    </row>
    <row r="17" spans="1:2" x14ac:dyDescent="0.2">
      <c r="A17" s="56" t="s">
        <v>13</v>
      </c>
      <c r="B17" s="57" t="s">
        <v>13</v>
      </c>
    </row>
    <row r="18" spans="1:2" x14ac:dyDescent="0.2">
      <c r="A18" s="56" t="s">
        <v>13</v>
      </c>
      <c r="B18" s="57" t="s">
        <v>13</v>
      </c>
    </row>
    <row r="19" spans="1:2" x14ac:dyDescent="0.2">
      <c r="A19" s="56" t="s">
        <v>13</v>
      </c>
      <c r="B19" s="57" t="s">
        <v>13</v>
      </c>
    </row>
    <row r="20" spans="1:2" x14ac:dyDescent="0.2">
      <c r="A20" s="56" t="s">
        <v>13</v>
      </c>
      <c r="B20" s="57" t="s">
        <v>13</v>
      </c>
    </row>
    <row r="21" spans="1:2" x14ac:dyDescent="0.2">
      <c r="A21" s="56" t="s">
        <v>13</v>
      </c>
      <c r="B21" s="57" t="s">
        <v>13</v>
      </c>
    </row>
    <row r="22" spans="1:2" x14ac:dyDescent="0.2">
      <c r="A22" s="56" t="s">
        <v>13</v>
      </c>
      <c r="B22" s="57" t="s">
        <v>13</v>
      </c>
    </row>
    <row r="23" spans="1:2" x14ac:dyDescent="0.2">
      <c r="A23" s="56" t="s">
        <v>13</v>
      </c>
      <c r="B23" s="57" t="s">
        <v>13</v>
      </c>
    </row>
    <row r="24" spans="1:2" x14ac:dyDescent="0.2">
      <c r="A24" s="56" t="s">
        <v>13</v>
      </c>
      <c r="B24" s="57" t="s">
        <v>13</v>
      </c>
    </row>
    <row r="25" spans="1:2" x14ac:dyDescent="0.2">
      <c r="A25" s="56" t="s">
        <v>13</v>
      </c>
      <c r="B25" s="57" t="s">
        <v>13</v>
      </c>
    </row>
    <row r="26" spans="1:2" x14ac:dyDescent="0.2">
      <c r="A26" s="56" t="s">
        <v>13</v>
      </c>
      <c r="B26" s="57" t="s">
        <v>13</v>
      </c>
    </row>
    <row r="27" spans="1:2" x14ac:dyDescent="0.2">
      <c r="A27" s="56" t="s">
        <v>13</v>
      </c>
      <c r="B27" s="57" t="s">
        <v>13</v>
      </c>
    </row>
    <row r="28" spans="1:2" x14ac:dyDescent="0.2">
      <c r="A28" s="56" t="s">
        <v>13</v>
      </c>
      <c r="B28" s="57" t="s">
        <v>13</v>
      </c>
    </row>
    <row r="29" spans="1:2" ht="13.5" thickBot="1" x14ac:dyDescent="0.25">
      <c r="A29" s="58" t="s">
        <v>13</v>
      </c>
      <c r="B29" s="59" t="s">
        <v>13</v>
      </c>
    </row>
    <row r="30" spans="1:2" x14ac:dyDescent="0.2">
      <c r="A30" s="35" t="s">
        <v>60</v>
      </c>
    </row>
    <row r="32" spans="1:2" x14ac:dyDescent="0.2">
      <c r="A32" s="34" t="s">
        <v>62</v>
      </c>
    </row>
    <row r="33" spans="1:1" x14ac:dyDescent="0.2">
      <c r="A33" s="34" t="s">
        <v>61</v>
      </c>
    </row>
  </sheetData>
  <sheetProtection algorithmName="SHA-512" hashValue="4Xj9zFEhsBCGSRYop4HklckK+v1zNvqtwug+WcsLz+MNq5Hlm0ib+uTExEX5wJzNDbuE3LWDJ67mt0NrB0TmjQ==" saltValue="1WSXZWFKGmTsFPk4ycSK9Q==" spinCount="100000" sheet="1" objects="1" scenarios="1" selectLockedCells="1"/>
  <phoneticPr fontId="1" type="noConversion"/>
  <pageMargins left="0.7" right="0.7" top="0.75" bottom="0.75" header="0.3" footer="0.3"/>
  <pageSetup paperSize="9"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141"/>
  <sheetViews>
    <sheetView showGridLines="0" topLeftCell="A115" workbookViewId="0">
      <selection activeCell="A140" sqref="A140:A141"/>
    </sheetView>
  </sheetViews>
  <sheetFormatPr defaultRowHeight="12.75" x14ac:dyDescent="0.2"/>
  <cols>
    <col min="1" max="1" width="15.42578125" style="9" customWidth="1"/>
    <col min="2" max="2" width="56.140625" style="9" customWidth="1"/>
    <col min="3" max="16384" width="9.140625" style="9"/>
  </cols>
  <sheetData>
    <row r="1" spans="1:2" ht="30.75" customHeight="1" x14ac:dyDescent="0.2"/>
    <row r="2" spans="1:2" ht="15.75" x14ac:dyDescent="0.25">
      <c r="A2" s="8" t="s">
        <v>41</v>
      </c>
    </row>
    <row r="4" spans="1:2" ht="15.75" x14ac:dyDescent="0.25">
      <c r="A4" s="8" t="s">
        <v>42</v>
      </c>
    </row>
    <row r="6" spans="1:2" x14ac:dyDescent="0.2">
      <c r="A6" s="9" t="s">
        <v>1</v>
      </c>
      <c r="B6" s="9" t="s">
        <v>43</v>
      </c>
    </row>
    <row r="8" spans="1:2" x14ac:dyDescent="0.2">
      <c r="A8" s="9" t="s">
        <v>44</v>
      </c>
      <c r="B8" s="9" t="s">
        <v>45</v>
      </c>
    </row>
    <row r="10" spans="1:2" ht="63.75" x14ac:dyDescent="0.2">
      <c r="A10" s="36" t="s">
        <v>46</v>
      </c>
      <c r="B10" s="37" t="s">
        <v>63</v>
      </c>
    </row>
    <row r="11" spans="1:2" x14ac:dyDescent="0.2">
      <c r="A11" s="9" t="s">
        <v>29</v>
      </c>
      <c r="B11" s="9" t="s">
        <v>47</v>
      </c>
    </row>
    <row r="13" spans="1:2" ht="38.25" x14ac:dyDescent="0.2">
      <c r="A13" s="36" t="s">
        <v>48</v>
      </c>
      <c r="B13" s="38" t="s">
        <v>49</v>
      </c>
    </row>
    <row r="15" spans="1:2" ht="25.5" x14ac:dyDescent="0.2">
      <c r="A15" s="36" t="s">
        <v>50</v>
      </c>
      <c r="B15" s="38" t="s">
        <v>51</v>
      </c>
    </row>
    <row r="17" spans="1:2" ht="51" x14ac:dyDescent="0.2">
      <c r="A17" s="36" t="s">
        <v>52</v>
      </c>
      <c r="B17" s="38" t="s">
        <v>53</v>
      </c>
    </row>
    <row r="48" spans="2:2" ht="63.75" x14ac:dyDescent="0.2">
      <c r="B48" s="38" t="s">
        <v>54</v>
      </c>
    </row>
    <row r="70" spans="2:2" x14ac:dyDescent="0.2">
      <c r="B70" s="9" t="s">
        <v>55</v>
      </c>
    </row>
    <row r="71" spans="2:2" x14ac:dyDescent="0.2">
      <c r="B71" s="9" t="s">
        <v>56</v>
      </c>
    </row>
    <row r="72" spans="2:2" x14ac:dyDescent="0.2">
      <c r="B72" s="9" t="s">
        <v>57</v>
      </c>
    </row>
    <row r="102" spans="2:2" ht="7.5" customHeight="1" x14ac:dyDescent="0.2"/>
    <row r="103" spans="2:2" ht="81.75" customHeight="1" x14ac:dyDescent="0.2">
      <c r="B103" s="38" t="s">
        <v>58</v>
      </c>
    </row>
    <row r="138" spans="1:2" ht="25.5" x14ac:dyDescent="0.2">
      <c r="B138" s="38" t="s">
        <v>59</v>
      </c>
    </row>
    <row r="140" spans="1:2" x14ac:dyDescent="0.2">
      <c r="A140" s="34" t="s">
        <v>62</v>
      </c>
    </row>
    <row r="141" spans="1:2" x14ac:dyDescent="0.2">
      <c r="A141" s="34" t="s">
        <v>61</v>
      </c>
    </row>
  </sheetData>
  <sheetProtection algorithmName="SHA-512" hashValue="FOHXT+YIzdp9s8gRDU5ZHwupniF9g0PeS3LNwYonVIyVHE4a9qgJklhMuPYs0n1F9bV3Mop218chOlkQ0C8qrg==" saltValue="Hgm1Hk3++ZTGm97l6XZQBw==" spinCount="100000" sheet="1" objects="1" scenarios="1" selectLockedCells="1"/>
  <phoneticPr fontId="1" type="noConversion"/>
  <pageMargins left="0.7" right="0.7" top="0.75" bottom="0.75" header="0.3" footer="0.3"/>
  <pageSetup paperSize="9" orientation="portrait"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2F3CCD1F26F664BA20980533B7A5F36" ma:contentTypeVersion="9" ma:contentTypeDescription="Een nieuw document maken." ma:contentTypeScope="" ma:versionID="d0d27dfa949facec173d1ed75ebf6d26">
  <xsd:schema xmlns:xsd="http://www.w3.org/2001/XMLSchema" xmlns:xs="http://www.w3.org/2001/XMLSchema" xmlns:p="http://schemas.microsoft.com/office/2006/metadata/properties" xmlns:ns2="77208d76-74ef-4048-b6b4-646fa5ac37f5" targetNamespace="http://schemas.microsoft.com/office/2006/metadata/properties" ma:root="true" ma:fieldsID="737b88072c8c88d202c53346c0b26e13" ns2:_="">
    <xsd:import namespace="77208d76-74ef-4048-b6b4-646fa5ac37f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7208d76-74ef-4048-b6b4-646fa5ac37f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LengthInSeconds" ma:index="16"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7CC54D7-B392-4F74-94D8-C87B86A23635}"/>
</file>

<file path=customXml/itemProps2.xml><?xml version="1.0" encoding="utf-8"?>
<ds:datastoreItem xmlns:ds="http://schemas.openxmlformats.org/officeDocument/2006/customXml" ds:itemID="{33910438-2C41-4C9A-B0BC-1D3515945DFC}"/>
</file>

<file path=customXml/itemProps3.xml><?xml version="1.0" encoding="utf-8"?>
<ds:datastoreItem xmlns:ds="http://schemas.openxmlformats.org/officeDocument/2006/customXml" ds:itemID="{7B778B40-AE0F-4AB7-99C9-D49792EC465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5</vt:i4>
      </vt:variant>
    </vt:vector>
  </HeadingPairs>
  <TitlesOfParts>
    <vt:vector size="5" baseType="lpstr">
      <vt:lpstr>Berekening</vt:lpstr>
      <vt:lpstr>Schrikkeljaren</vt:lpstr>
      <vt:lpstr>Rekenblad</vt:lpstr>
      <vt:lpstr>Code's</vt:lpstr>
      <vt:lpstr>Handleiding</vt:lpstr>
    </vt:vector>
  </TitlesOfParts>
  <Company>Langhenkel Beheer BV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J.Liemburg</dc:creator>
  <cp:lastModifiedBy>Jacob</cp:lastModifiedBy>
  <cp:lastPrinted>2019-03-17T11:59:05Z</cp:lastPrinted>
  <dcterms:created xsi:type="dcterms:W3CDTF">2010-11-10T15:50:22Z</dcterms:created>
  <dcterms:modified xsi:type="dcterms:W3CDTF">2019-03-17T12:00:46Z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0x01010082F3CCD1F26F664BA20980533B7A5F36</vt:lpwstr>
  </property>
</Properties>
</file>