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mc:AlternateContent xmlns:mc="http://schemas.openxmlformats.org/markup-compatibility/2006">
    <mc:Choice Requires="x15">
      <x15ac:absPath xmlns:x15ac="http://schemas.microsoft.com/office/spreadsheetml/2010/11/ac" url="E:\Langhenkel\Berekeningen Langhenkel Talenter\Te verzenden\"/>
    </mc:Choice>
  </mc:AlternateContent>
  <xr:revisionPtr revIDLastSave="0" documentId="13_ncr:40009_{8AC7D8CD-527D-4CA2-8C40-B82BC5D0F97F}" xr6:coauthVersionLast="43" xr6:coauthVersionMax="43" xr10:uidLastSave="{00000000-0000-0000-0000-000000000000}"/>
  <bookViews>
    <workbookView xWindow="-120" yWindow="-120" windowWidth="29040" windowHeight="15840"/>
  </bookViews>
  <sheets>
    <sheet name="elders gebr. Ahk" sheetId="8" r:id="rId1"/>
    <sheet name="jog. pers &lt; 65 jaar" sheetId="1" r:id="rId2"/>
    <sheet name="geen Zvw-bijdrage" sheetId="13" r:id="rId3"/>
    <sheet name="jog. alleenst (ouders) 65 (+)" sheetId="3" r:id="rId4"/>
    <sheet name="jog. geh,samenw. 65 (+)" sheetId="2" r:id="rId5"/>
    <sheet name="geen Zvw-bijdrage 65 (+)" sheetId="14" r:id="rId6"/>
    <sheet name="brut. vord &lt; 65" sheetId="9" r:id="rId7"/>
    <sheet name="brut. vord alst (ouders) 65+" sheetId="10" r:id="rId8"/>
    <sheet name="brut. vord gez. samenw 65+" sheetId="11" r:id="rId9"/>
    <sheet name="Toelichting" sheetId="12" r:id="rId10"/>
  </sheets>
  <definedNames>
    <definedName name="OLE_LINK13" localSheetId="9">Toelichting!$B$91</definedName>
    <definedName name="OLE_LINK20" localSheetId="9">Toelichting!$B$116</definedName>
    <definedName name="OLE_LINK23" localSheetId="9">Toelichting!$B$59</definedName>
  </definedNames>
  <calcPr calcId="181029"/>
</workbook>
</file>

<file path=xl/calcChain.xml><?xml version="1.0" encoding="utf-8"?>
<calcChain xmlns="http://schemas.openxmlformats.org/spreadsheetml/2006/main">
  <c r="E29" i="10" l="1"/>
  <c r="E27" i="10"/>
  <c r="E25" i="10"/>
  <c r="E30" i="11"/>
  <c r="E28" i="11"/>
  <c r="E26" i="11"/>
  <c r="F33" i="11" s="1"/>
  <c r="E29" i="9"/>
  <c r="E27" i="9"/>
  <c r="E25" i="9"/>
  <c r="F32" i="9" s="1"/>
  <c r="E18" i="2"/>
  <c r="E16" i="2"/>
  <c r="E14" i="2"/>
  <c r="F21" i="2" s="1"/>
  <c r="E17" i="3"/>
  <c r="E15" i="3"/>
  <c r="E13" i="3"/>
  <c r="F20" i="3"/>
  <c r="F28" i="3" s="1"/>
  <c r="F9" i="13"/>
  <c r="F16" i="13" s="1"/>
  <c r="E30" i="8"/>
  <c r="B48" i="8"/>
  <c r="D62" i="8"/>
  <c r="E21" i="8"/>
  <c r="B39" i="8" s="1"/>
  <c r="E22" i="8"/>
  <c r="B40" i="8" s="1"/>
  <c r="E23" i="8"/>
  <c r="B41" i="8"/>
  <c r="A55" i="8" s="1"/>
  <c r="B55" i="8"/>
  <c r="E24" i="8"/>
  <c r="B42" i="8" s="1"/>
  <c r="E25" i="8"/>
  <c r="B43" i="8"/>
  <c r="E26" i="8"/>
  <c r="B44" i="8" s="1"/>
  <c r="E27" i="8"/>
  <c r="B45" i="8"/>
  <c r="A59" i="8" s="1"/>
  <c r="B59" i="8"/>
  <c r="E28" i="8"/>
  <c r="B46" i="8" s="1"/>
  <c r="E29" i="8"/>
  <c r="B47" i="8" s="1"/>
  <c r="E31" i="8"/>
  <c r="B49" i="8"/>
  <c r="B63" i="8" s="1"/>
  <c r="E20" i="8"/>
  <c r="B38" i="8"/>
  <c r="B52" i="8" s="1"/>
  <c r="C21" i="8"/>
  <c r="A39" i="8"/>
  <c r="D39" i="8"/>
  <c r="C22" i="8"/>
  <c r="A40" i="8" s="1"/>
  <c r="D40" i="8" s="1"/>
  <c r="C23" i="8"/>
  <c r="A41" i="8" s="1"/>
  <c r="D41" i="8" s="1"/>
  <c r="C24" i="8"/>
  <c r="A42" i="8"/>
  <c r="D42" i="8" s="1"/>
  <c r="C25" i="8"/>
  <c r="A43" i="8"/>
  <c r="D43" i="8" s="1"/>
  <c r="C26" i="8"/>
  <c r="A44" i="8"/>
  <c r="D44" i="8"/>
  <c r="C27" i="8"/>
  <c r="A45" i="8" s="1"/>
  <c r="D45" i="8" s="1"/>
  <c r="C28" i="8"/>
  <c r="A46" i="8" s="1"/>
  <c r="D46" i="8" s="1"/>
  <c r="C29" i="8"/>
  <c r="A47" i="8"/>
  <c r="D47" i="8"/>
  <c r="C30" i="8"/>
  <c r="A48" i="8" s="1"/>
  <c r="D48" i="8" s="1"/>
  <c r="C31" i="8"/>
  <c r="A49" i="8" s="1"/>
  <c r="D49" i="8" s="1"/>
  <c r="C20" i="8"/>
  <c r="A38" i="8" s="1"/>
  <c r="D38" i="8" s="1"/>
  <c r="F9" i="1"/>
  <c r="F42" i="1" s="1"/>
  <c r="E13" i="1"/>
  <c r="E17" i="1"/>
  <c r="F20" i="1" s="1"/>
  <c r="E15" i="1"/>
  <c r="E23" i="14"/>
  <c r="E32" i="14" s="1"/>
  <c r="F10" i="2"/>
  <c r="F43" i="2" s="1"/>
  <c r="E53" i="3"/>
  <c r="F9" i="3"/>
  <c r="F32" i="3"/>
  <c r="G32" i="8"/>
  <c r="D53" i="8"/>
  <c r="E53" i="2"/>
  <c r="E50" i="1"/>
  <c r="F19" i="9"/>
  <c r="F21" i="9"/>
  <c r="F63" i="9"/>
  <c r="D89" i="9"/>
  <c r="F20" i="9"/>
  <c r="E74" i="9" s="1"/>
  <c r="E73" i="9"/>
  <c r="F19" i="10"/>
  <c r="F21" i="10" s="1"/>
  <c r="F20" i="10"/>
  <c r="E75" i="10"/>
  <c r="E83" i="10" s="1"/>
  <c r="F20" i="11"/>
  <c r="F21" i="11"/>
  <c r="F22" i="11"/>
  <c r="D91" i="11"/>
  <c r="E75" i="11"/>
  <c r="D63" i="8"/>
  <c r="D61" i="8"/>
  <c r="D60" i="8"/>
  <c r="D59" i="8"/>
  <c r="D52" i="8"/>
  <c r="D58" i="8"/>
  <c r="D57" i="8"/>
  <c r="D56" i="8"/>
  <c r="D55" i="8"/>
  <c r="D54" i="8"/>
  <c r="E23" i="13"/>
  <c r="E32" i="13" s="1"/>
  <c r="E22" i="13"/>
  <c r="F9" i="14"/>
  <c r="F16" i="14" s="1"/>
  <c r="E22" i="14"/>
  <c r="E52" i="3"/>
  <c r="E66" i="3"/>
  <c r="E54" i="2"/>
  <c r="E68" i="2"/>
  <c r="E51" i="1"/>
  <c r="E49" i="8"/>
  <c r="G49" i="8"/>
  <c r="G31" i="8" s="1"/>
  <c r="A63" i="8"/>
  <c r="B62" i="8"/>
  <c r="A62" i="8"/>
  <c r="E48" i="8"/>
  <c r="G48" i="8"/>
  <c r="G30" i="8"/>
  <c r="F64" i="11"/>
  <c r="F45" i="11"/>
  <c r="A57" i="8"/>
  <c r="E43" i="8"/>
  <c r="G43" i="8"/>
  <c r="G25" i="8"/>
  <c r="B57" i="8"/>
  <c r="E74" i="10"/>
  <c r="F44" i="9"/>
  <c r="E76" i="11"/>
  <c r="E84" i="11" s="1"/>
  <c r="D90" i="10" l="1"/>
  <c r="F32" i="10"/>
  <c r="F39" i="10" s="1"/>
  <c r="F45" i="10" s="1"/>
  <c r="F49" i="10" s="1"/>
  <c r="F27" i="3"/>
  <c r="F33" i="3" s="1"/>
  <c r="F37" i="3" s="1"/>
  <c r="F34" i="3"/>
  <c r="F36" i="3" s="1"/>
  <c r="F38" i="3" s="1"/>
  <c r="F44" i="10"/>
  <c r="F63" i="10"/>
  <c r="E39" i="8"/>
  <c r="G39" i="8" s="1"/>
  <c r="G21" i="8" s="1"/>
  <c r="B53" i="8"/>
  <c r="A53" i="8"/>
  <c r="F28" i="2"/>
  <c r="F34" i="2" s="1"/>
  <c r="F38" i="2" s="1"/>
  <c r="F29" i="2"/>
  <c r="F40" i="11"/>
  <c r="F46" i="11" s="1"/>
  <c r="F50" i="11" s="1"/>
  <c r="F41" i="11"/>
  <c r="E40" i="8"/>
  <c r="G40" i="8" s="1"/>
  <c r="G22" i="8" s="1"/>
  <c r="A54" i="8"/>
  <c r="B54" i="8"/>
  <c r="F27" i="1"/>
  <c r="F33" i="1" s="1"/>
  <c r="F37" i="1" s="1"/>
  <c r="F28" i="1"/>
  <c r="E82" i="9"/>
  <c r="A61" i="8"/>
  <c r="E47" i="8"/>
  <c r="G47" i="8" s="1"/>
  <c r="G29" i="8" s="1"/>
  <c r="B61" i="8"/>
  <c r="A56" i="8"/>
  <c r="E42" i="8"/>
  <c r="G42" i="8" s="1"/>
  <c r="G24" i="8" s="1"/>
  <c r="B56" i="8"/>
  <c r="E26" i="14"/>
  <c r="E31" i="14" s="1"/>
  <c r="A58" i="8"/>
  <c r="E44" i="8"/>
  <c r="G44" i="8" s="1"/>
  <c r="G26" i="8" s="1"/>
  <c r="B58" i="8"/>
  <c r="F17" i="14"/>
  <c r="E24" i="14" s="1"/>
  <c r="E33" i="14" s="1"/>
  <c r="D17" i="14"/>
  <c r="D36" i="3"/>
  <c r="A60" i="8"/>
  <c r="E46" i="8"/>
  <c r="G46" i="8" s="1"/>
  <c r="G28" i="8" s="1"/>
  <c r="B60" i="8"/>
  <c r="D17" i="13"/>
  <c r="F17" i="13"/>
  <c r="E24" i="13" s="1"/>
  <c r="F40" i="9"/>
  <c r="F39" i="9"/>
  <c r="F45" i="9" s="1"/>
  <c r="E38" i="8"/>
  <c r="G38" i="8" s="1"/>
  <c r="G20" i="8" s="1"/>
  <c r="F42" i="3"/>
  <c r="E67" i="1"/>
  <c r="F33" i="2"/>
  <c r="F35" i="2" s="1"/>
  <c r="F32" i="1"/>
  <c r="F34" i="1" s="1"/>
  <c r="E45" i="8"/>
  <c r="G45" i="8" s="1"/>
  <c r="G27" i="8" s="1"/>
  <c r="E41" i="8"/>
  <c r="G41" i="8" s="1"/>
  <c r="G23" i="8" s="1"/>
  <c r="A52" i="8"/>
  <c r="F40" i="10" l="1"/>
  <c r="F49" i="9"/>
  <c r="F46" i="9"/>
  <c r="E54" i="3"/>
  <c r="F43" i="3"/>
  <c r="F36" i="1"/>
  <c r="F38" i="1" s="1"/>
  <c r="D36" i="1"/>
  <c r="F44" i="3"/>
  <c r="F46" i="3" s="1"/>
  <c r="F46" i="10"/>
  <c r="F37" i="2"/>
  <c r="F39" i="2" s="1"/>
  <c r="D37" i="2"/>
  <c r="G34" i="8"/>
  <c r="E33" i="13"/>
  <c r="E26" i="13"/>
  <c r="E31" i="13" s="1"/>
  <c r="F47" i="11"/>
  <c r="D49" i="11" l="1"/>
  <c r="F49" i="11"/>
  <c r="F51" i="11" s="1"/>
  <c r="E67" i="3"/>
  <c r="E48" i="3"/>
  <c r="D48" i="3"/>
  <c r="F43" i="1"/>
  <c r="F44" i="1" s="1"/>
  <c r="E52" i="1"/>
  <c r="D48" i="9"/>
  <c r="F48" i="9"/>
  <c r="F50" i="9" s="1"/>
  <c r="F44" i="2"/>
  <c r="F45" i="2" s="1"/>
  <c r="F47" i="2" s="1"/>
  <c r="E55" i="2"/>
  <c r="F48" i="10"/>
  <c r="F50" i="10" s="1"/>
  <c r="D48" i="10"/>
  <c r="E76" i="10" l="1"/>
  <c r="F64" i="10"/>
  <c r="F65" i="10" s="1"/>
  <c r="F67" i="10" s="1"/>
  <c r="E55" i="3"/>
  <c r="E56" i="3" s="1"/>
  <c r="E65" i="3" s="1"/>
  <c r="E68" i="3"/>
  <c r="E68" i="1"/>
  <c r="E69" i="2"/>
  <c r="E77" i="11"/>
  <c r="F65" i="11"/>
  <c r="F66" i="11" s="1"/>
  <c r="F68" i="11" s="1"/>
  <c r="E46" i="1"/>
  <c r="F46" i="1"/>
  <c r="D49" i="2"/>
  <c r="E49" i="2"/>
  <c r="E75" i="9"/>
  <c r="F64" i="9"/>
  <c r="F65" i="9" s="1"/>
  <c r="E67" i="9" l="1"/>
  <c r="F67" i="9"/>
  <c r="D92" i="9"/>
  <c r="D93" i="9" s="1"/>
  <c r="E83" i="9"/>
  <c r="E69" i="1"/>
  <c r="E53" i="1"/>
  <c r="E54" i="1" s="1"/>
  <c r="E66" i="1" s="1"/>
  <c r="E69" i="10"/>
  <c r="D69" i="10"/>
  <c r="E56" i="2"/>
  <c r="E57" i="2" s="1"/>
  <c r="E67" i="2" s="1"/>
  <c r="E70" i="2"/>
  <c r="D70" i="11"/>
  <c r="E70" i="11"/>
  <c r="D94" i="11"/>
  <c r="D95" i="11" s="1"/>
  <c r="E85" i="11"/>
  <c r="D93" i="10"/>
  <c r="D94" i="10" s="1"/>
  <c r="E84" i="10"/>
  <c r="E78" i="11" l="1"/>
  <c r="E86" i="11"/>
  <c r="E76" i="9"/>
  <c r="E84" i="9"/>
  <c r="E85" i="10"/>
  <c r="E77" i="10"/>
  <c r="E92" i="10" l="1"/>
  <c r="E78" i="10"/>
  <c r="E82" i="10" s="1"/>
  <c r="E91" i="9"/>
  <c r="E77" i="9"/>
  <c r="E81" i="9" s="1"/>
  <c r="E93" i="11"/>
  <c r="E79" i="11"/>
  <c r="E83" i="11" s="1"/>
</calcChain>
</file>

<file path=xl/comments1.xml><?xml version="1.0" encoding="utf-8"?>
<comments xmlns="http://schemas.openxmlformats.org/spreadsheetml/2006/main">
  <authors>
    <author>van Dalen</author>
    <author>Jaap van Dalen</author>
  </authors>
  <commentList>
    <comment ref="F7" authorId="0" shapeId="0">
      <text>
        <r>
          <rPr>
            <sz val="8"/>
            <color indexed="81"/>
            <rFont val="Tahoma"/>
          </rPr>
          <t xml:space="preserve">Let op:
Als de in 2012 verstrekte bijstand </t>
        </r>
        <r>
          <rPr>
            <u/>
            <sz val="8"/>
            <color indexed="81"/>
            <rFont val="Tahoma"/>
            <family val="2"/>
          </rPr>
          <t>uitsluitend</t>
        </r>
        <r>
          <rPr>
            <sz val="8"/>
            <color indexed="81"/>
            <rFont val="Tahoma"/>
          </rPr>
          <t xml:space="preserve"> bestaat uit bijstand over een periode uit een voorgaand kalenderjaar hoeft geen bijdrage Zvw afgedragen te worden. 
Kies dan het rekenblad: geen Zvw-bijdrage. 
b.v. Het vakantiegeld van een in december 2011 beëindigde uitkering wordt uitbetaald in 2012</t>
        </r>
      </text>
    </comment>
    <comment ref="D13" authorId="0" shapeId="0">
      <text>
        <r>
          <rPr>
            <sz val="8"/>
            <color indexed="81"/>
            <rFont val="Tahoma"/>
          </rPr>
          <t xml:space="preserve">Let op:
Wanneer een periode uit een voorgaand jaar betaald is in dit jaar, telt deze niet mee voor het bepalen van de loonheffingskorting.
b.v. november en december 2011 betaald in 2012:
Wel meetellen bij het bedrag van de verstrekte netto bijstand (F6) maar </t>
        </r>
        <r>
          <rPr>
            <u/>
            <sz val="8"/>
            <color indexed="81"/>
            <rFont val="Tahoma"/>
            <family val="2"/>
          </rPr>
          <t>niet</t>
        </r>
        <r>
          <rPr>
            <sz val="8"/>
            <color indexed="81"/>
            <rFont val="Tahoma"/>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2012 waren geblokkeerd en worden betaald in januari 2013:
</t>
        </r>
        <r>
          <rPr>
            <u/>
            <sz val="8"/>
            <color indexed="81"/>
            <rFont val="Tahoma"/>
            <family val="2"/>
          </rPr>
          <t>Niet</t>
        </r>
        <r>
          <rPr>
            <sz val="8"/>
            <color indexed="81"/>
            <rFont val="Tahoma"/>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2013 (over 2012) moet dan wel vaststaan dat er in 2013 een betaling over 2012 plaatsvindt.</t>
        </r>
      </text>
    </comment>
    <comment ref="F25" authorId="1" shapeId="0">
      <text>
        <r>
          <rPr>
            <b/>
            <sz val="8"/>
            <color indexed="81"/>
            <rFont val="Tahoma"/>
          </rPr>
          <t>wanneer er geen inkomsten zijn over de bijstandsperiode vul in: 0.
Anders: neem het totaal "P" over van werkblad
elders gebr. Ahk</t>
        </r>
      </text>
    </comment>
  </commentList>
</comments>
</file>

<file path=xl/comments2.xml><?xml version="1.0" encoding="utf-8"?>
<comments xmlns="http://schemas.openxmlformats.org/spreadsheetml/2006/main">
  <authors>
    <author>van Dalen</author>
  </authors>
  <commentList>
    <comment ref="F7" authorId="0" shapeId="0">
      <text>
        <r>
          <rPr>
            <sz val="8"/>
            <color indexed="81"/>
            <rFont val="Tahoma"/>
          </rPr>
          <t xml:space="preserve">Let op:
Kies dit werkblad alleen als de in 2012 verstrekte bijstand </t>
        </r>
        <r>
          <rPr>
            <u/>
            <sz val="8"/>
            <color indexed="81"/>
            <rFont val="Tahoma"/>
            <family val="2"/>
          </rPr>
          <t>uitsluitend</t>
        </r>
        <r>
          <rPr>
            <sz val="8"/>
            <color indexed="81"/>
            <rFont val="Tahoma"/>
          </rPr>
          <t xml:space="preserve"> bestaat uit bijstand over een periode uit een voorgaand kalenderjaar.
b.v. Het vakantiegeld van een in december 2011 beëindigde uitkering, wat in 2012 wordt uitbetaald 
Er hoeft dan geen bijdrage Zvw afgedragen te worden. 
Over dit soort betalingen kan geen lhk worden benut!</t>
        </r>
      </text>
    </comment>
  </commentList>
</comments>
</file>

<file path=xl/comments3.xml><?xml version="1.0" encoding="utf-8"?>
<comments xmlns="http://schemas.openxmlformats.org/spreadsheetml/2006/main">
  <authors>
    <author>van Dalen</author>
    <author>Jaap van Dalen</author>
  </authors>
  <commentList>
    <comment ref="F7" authorId="0" shapeId="0">
      <text>
        <r>
          <rPr>
            <sz val="8"/>
            <color indexed="81"/>
            <rFont val="Tahoma"/>
          </rPr>
          <t xml:space="preserve">Let op:
Als de in 2012 verstrekte bijstand </t>
        </r>
        <r>
          <rPr>
            <u/>
            <sz val="8"/>
            <color indexed="81"/>
            <rFont val="Tahoma"/>
            <family val="2"/>
          </rPr>
          <t>uitsluitend</t>
        </r>
        <r>
          <rPr>
            <sz val="8"/>
            <color indexed="81"/>
            <rFont val="Tahoma"/>
          </rPr>
          <t xml:space="preserve"> bestaat uit bijstand over een periode uit een voorgaand kalenderjaar hoeft geen bijdrage Zvw afgedragen te worden. 
Kies dan het rekenblad: geen Zvw-bijdrage. 
b.v. Het vakantiegeld van een in december 2011 beëindigde uitkering wordt uitbetaald in 2012</t>
        </r>
      </text>
    </comment>
    <comment ref="D13" authorId="0" shapeId="0">
      <text>
        <r>
          <rPr>
            <sz val="8"/>
            <color indexed="81"/>
            <rFont val="Tahoma"/>
          </rPr>
          <t xml:space="preserve">Let op:
Wanneer een periode uit een voorgaand jaar betaald is in dit jaar, telt deze niet mee voor het bepalen van de loonheffingskorting.
b.v. november en december 2011 betaald in 2012:
Wel meetellen bij het bedrag van de verstrekte netto bijstand (F6) maar </t>
        </r>
        <r>
          <rPr>
            <u/>
            <sz val="8"/>
            <color indexed="81"/>
            <rFont val="Tahoma"/>
            <family val="2"/>
          </rPr>
          <t>niet</t>
        </r>
        <r>
          <rPr>
            <sz val="8"/>
            <color indexed="81"/>
            <rFont val="Tahoma"/>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2012 waren geblokkeerd en worden betaald in januari 2013:
</t>
        </r>
        <r>
          <rPr>
            <u/>
            <sz val="8"/>
            <color indexed="81"/>
            <rFont val="Tahoma"/>
            <family val="2"/>
          </rPr>
          <t>Niet</t>
        </r>
        <r>
          <rPr>
            <sz val="8"/>
            <color indexed="81"/>
            <rFont val="Tahoma"/>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2013 (over 2012) moet dan wel vaststaan dat er in 2013 een betaling over 2012 plaatsvindt.</t>
        </r>
      </text>
    </comment>
    <comment ref="F25" authorId="1" shapeId="0">
      <text>
        <r>
          <rPr>
            <b/>
            <sz val="8"/>
            <color indexed="81"/>
            <rFont val="Tahoma"/>
          </rPr>
          <t>wanneer er geen inkomsten zijn over de bijstandsperiode vul in: 0.
Anders: neem het totaal "P" over van werkblad
elders gebr. Ahk</t>
        </r>
      </text>
    </comment>
  </commentList>
</comments>
</file>

<file path=xl/comments4.xml><?xml version="1.0" encoding="utf-8"?>
<comments xmlns="http://schemas.openxmlformats.org/spreadsheetml/2006/main">
  <authors>
    <author>van Dalen</author>
  </authors>
  <commentList>
    <comment ref="F8" authorId="0" shapeId="0">
      <text>
        <r>
          <rPr>
            <sz val="8"/>
            <color indexed="81"/>
            <rFont val="Tahoma"/>
          </rPr>
          <t xml:space="preserve">Let op:
Als de in 2012 verstrekte bijstand </t>
        </r>
        <r>
          <rPr>
            <u/>
            <sz val="8"/>
            <color indexed="81"/>
            <rFont val="Tahoma"/>
            <family val="2"/>
          </rPr>
          <t>uitsluitend</t>
        </r>
        <r>
          <rPr>
            <sz val="8"/>
            <color indexed="81"/>
            <rFont val="Tahoma"/>
          </rPr>
          <t xml:space="preserve"> bestaat uit bijstand over een periode uit een voorgaand kalenderjaar hoeft geen bijdrage Zvw afgedragen te worden. 
Kies dan het rekenblad: geen Zvw-bijdrage. 
b.v. Het vakantiegeld van een in december 2011 beëindigde uitkering wordt uitbetaald in 2012
</t>
        </r>
      </text>
    </comment>
    <comment ref="D14" authorId="0" shapeId="0">
      <text>
        <r>
          <rPr>
            <sz val="8"/>
            <color indexed="81"/>
            <rFont val="Tahoma"/>
          </rPr>
          <t xml:space="preserve">Let op:
Wanneer een periode uit een voorgaand jaar betaald is in dit jaar, telt deze niet mee voor het bepalen van de loonheffingskorting.
b.v. november en december 2011 betaald in 2012:
Wel meetellen bij het bedrag van de verstrekte netto bijstand (F7) maar </t>
        </r>
        <r>
          <rPr>
            <u/>
            <sz val="8"/>
            <color indexed="81"/>
            <rFont val="Tahoma"/>
            <family val="2"/>
          </rPr>
          <t>niet</t>
        </r>
        <r>
          <rPr>
            <sz val="8"/>
            <color indexed="81"/>
            <rFont val="Tahoma"/>
          </rPr>
          <t xml:space="preserve"> meenemen bij de berekening van de beschikbare lhk.(D13 t/m D18)
Daarentegen:
Wanneer bekend is dat een periode uit dit jaar betaald wordt/is in een volgend jaar mag deze wèl meegenomen worden bij de vaststelling van de loonheffingskorting.
b.v. november en december 2012 waren geblokkeerd en worden betaald in januari 2013:
</t>
        </r>
        <r>
          <rPr>
            <u/>
            <sz val="8"/>
            <color indexed="81"/>
            <rFont val="Tahoma"/>
            <family val="2"/>
          </rPr>
          <t>Niet</t>
        </r>
        <r>
          <rPr>
            <sz val="8"/>
            <color indexed="81"/>
            <rFont val="Tahoma"/>
          </rPr>
          <t xml:space="preserve"> meetellen bij de verstrekte netto bijstand (F7) maar </t>
        </r>
        <r>
          <rPr>
            <u/>
            <sz val="8"/>
            <color indexed="81"/>
            <rFont val="Tahoma"/>
            <family val="2"/>
          </rPr>
          <t>wel</t>
        </r>
        <r>
          <rPr>
            <sz val="8"/>
            <color indexed="81"/>
            <rFont val="Tahoma"/>
            <family val="2"/>
          </rPr>
          <t xml:space="preserve"> meenemen in de periode waarover de loonheffingskorting gebruikt mag worden. (D13 t/m D18)
Bij het jaarwerk in januari 2013 (over 2012) moet dan wel vaststaan dat er in 2013 een betaling over 2012 plaatsvindt.</t>
        </r>
      </text>
    </comment>
    <comment ref="F26" authorId="0" shapeId="0">
      <text>
        <r>
          <rPr>
            <b/>
            <sz val="8"/>
            <color indexed="81"/>
            <rFont val="Tahoma"/>
            <family val="2"/>
          </rPr>
          <t>wanneer deze partner geen inkomsten heeft over de bijstandsperiode
vul in 0,
anders: neem over van werkblad
elders gebr. Ahk</t>
        </r>
        <r>
          <rPr>
            <sz val="8"/>
            <color indexed="81"/>
            <rFont val="Tahoma"/>
          </rPr>
          <t xml:space="preserve">
</t>
        </r>
      </text>
    </comment>
  </commentList>
</comments>
</file>

<file path=xl/comments5.xml><?xml version="1.0" encoding="utf-8"?>
<comments xmlns="http://schemas.openxmlformats.org/spreadsheetml/2006/main">
  <authors>
    <author>van Dalen</author>
  </authors>
  <commentList>
    <comment ref="F7" authorId="0" shapeId="0">
      <text>
        <r>
          <rPr>
            <sz val="8"/>
            <color indexed="81"/>
            <rFont val="Tahoma"/>
          </rPr>
          <t xml:space="preserve">Let op:
Kies dit werkblad alleen als de in 2012 verstrekte bijstand </t>
        </r>
        <r>
          <rPr>
            <u/>
            <sz val="8"/>
            <color indexed="81"/>
            <rFont val="Tahoma"/>
            <family val="2"/>
          </rPr>
          <t>uitsluitend</t>
        </r>
        <r>
          <rPr>
            <sz val="8"/>
            <color indexed="81"/>
            <rFont val="Tahoma"/>
          </rPr>
          <t xml:space="preserve"> bestaat uit bijstand over een periode uit een voorgaand kalenderjaar.
b.v. Het vakantiegeld van een in december 2011 beëindigde uitkering, wat in 2012 wordt uitbetaald 
Er hoeft dan geen bijdrage Zvw afgedragen te worden. 
Over dit soort betalingen kan geen lhk worden benut!</t>
        </r>
      </text>
    </comment>
  </commentList>
</comments>
</file>

<file path=xl/comments6.xml><?xml version="1.0" encoding="utf-8"?>
<comments xmlns="http://schemas.openxmlformats.org/spreadsheetml/2006/main">
  <authors>
    <author>Jaap van Dalen</author>
  </authors>
  <commentList>
    <comment ref="F37" authorId="0"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7.xml><?xml version="1.0" encoding="utf-8"?>
<comments xmlns="http://schemas.openxmlformats.org/spreadsheetml/2006/main">
  <authors>
    <author>van Dalen</author>
  </authors>
  <commentList>
    <comment ref="F37" authorId="0" shapeId="0">
      <text>
        <r>
          <rPr>
            <b/>
            <sz val="8"/>
            <color indexed="81"/>
            <rFont val="Tahoma"/>
            <family val="2"/>
          </rPr>
          <t>wanneer er geen inkomsten zijn over de bijstandsperiode vul in 0,
anders: neem over van werkblad
elders gebr. Ahk</t>
        </r>
        <r>
          <rPr>
            <sz val="8"/>
            <color indexed="81"/>
            <rFont val="Tahoma"/>
          </rPr>
          <t xml:space="preserve">
</t>
        </r>
      </text>
    </comment>
  </commentList>
</comments>
</file>

<file path=xl/comments8.xml><?xml version="1.0" encoding="utf-8"?>
<comments xmlns="http://schemas.openxmlformats.org/spreadsheetml/2006/main">
  <authors>
    <author>van Dalen</author>
  </authors>
  <commentList>
    <comment ref="F38" authorId="0" shapeId="0">
      <text>
        <r>
          <rPr>
            <b/>
            <sz val="8"/>
            <color indexed="81"/>
            <rFont val="Tahoma"/>
            <family val="2"/>
          </rPr>
          <t>wanneer deze partner geen</t>
        </r>
        <r>
          <rPr>
            <sz val="8"/>
            <color indexed="81"/>
            <rFont val="Tahoma"/>
          </rPr>
          <t xml:space="preserve">
</t>
        </r>
        <r>
          <rPr>
            <b/>
            <sz val="8"/>
            <color indexed="81"/>
            <rFont val="Tahoma"/>
            <family val="2"/>
          </rPr>
          <t>inkomsten</t>
        </r>
        <r>
          <rPr>
            <sz val="8"/>
            <color indexed="81"/>
            <rFont val="Tahoma"/>
          </rPr>
          <t xml:space="preserve"> </t>
        </r>
        <r>
          <rPr>
            <b/>
            <sz val="8"/>
            <color indexed="81"/>
            <rFont val="Tahoma"/>
            <family val="2"/>
          </rPr>
          <t>heeft over de bijstandsperiode, vul in 0,
anders: neem over van 
werkblad
elders gebr. Ahk</t>
        </r>
      </text>
    </comment>
  </commentList>
</comments>
</file>

<file path=xl/sharedStrings.xml><?xml version="1.0" encoding="utf-8"?>
<sst xmlns="http://schemas.openxmlformats.org/spreadsheetml/2006/main" count="472" uniqueCount="135">
  <si>
    <t>berekening maximale loonheffingskorting</t>
  </si>
  <si>
    <t>aantal hele maanden bijstand</t>
  </si>
  <si>
    <t>aantal dagen waarover betaald is</t>
  </si>
  <si>
    <t>totaal aantal dagen van die maand</t>
  </si>
  <si>
    <t>bij betaling over gedeelten van maanden:</t>
  </si>
  <si>
    <t>loonheffingskorting over de bijstandsperiode</t>
  </si>
  <si>
    <t>elders benutte algemene heffingskorting</t>
  </si>
  <si>
    <t>de bij andere inhoudingsplichtigen verbruikte algemene heffingskorting</t>
  </si>
  <si>
    <t>in de bijstandsperiode</t>
  </si>
  <si>
    <t>loonheffingskorting voor de berekening van de loonheffing over de bijstand</t>
  </si>
  <si>
    <t>P</t>
  </si>
  <si>
    <t>Q</t>
  </si>
  <si>
    <t>netto bijstand</t>
  </si>
  <si>
    <t>te bruteren bedrag</t>
  </si>
  <si>
    <t xml:space="preserve">berekende loonheffing </t>
  </si>
  <si>
    <t>af: het restbedrag loonheffingskorting</t>
  </si>
  <si>
    <t>af: de loonheffingskorting</t>
  </si>
  <si>
    <t>berekening ziekenfondspremie</t>
  </si>
  <si>
    <t>de loonheffing over deze bijstand</t>
  </si>
  <si>
    <t>belaste partneralimentatie</t>
  </si>
  <si>
    <t>loonheffing over bijstand en alimentatie</t>
  </si>
  <si>
    <t>jaaropgave cliënt</t>
  </si>
  <si>
    <t>loonheffing</t>
  </si>
  <si>
    <t>maximale loonheffingskorting over de bijstandsperiode</t>
  </si>
  <si>
    <t>( n.b. bedragen per partner afzonderlijk invoeren)</t>
  </si>
  <si>
    <t>Soort inkomsten:</t>
  </si>
  <si>
    <t>maand 1</t>
  </si>
  <si>
    <t>maand 2</t>
  </si>
  <si>
    <t>maand 3</t>
  </si>
  <si>
    <t>maand 4</t>
  </si>
  <si>
    <t>maand 5</t>
  </si>
  <si>
    <t>maand 6</t>
  </si>
  <si>
    <t>maand 7</t>
  </si>
  <si>
    <t>maand 8</t>
  </si>
  <si>
    <t>maand 9</t>
  </si>
  <si>
    <t>maand 10</t>
  </si>
  <si>
    <t>maand 11</t>
  </si>
  <si>
    <t>maand 12</t>
  </si>
  <si>
    <t>Belastbaar ink. per maand</t>
  </si>
  <si>
    <t>Gezinsvorm:</t>
  </si>
  <si>
    <t>Gehuwd of samenwonend</t>
  </si>
  <si>
    <t>Alleenstaand of alleenstaande ouder</t>
  </si>
  <si>
    <t>lhkgr 65(+)geh samenw</t>
  </si>
  <si>
    <t>afronding</t>
  </si>
  <si>
    <t xml:space="preserve">Ahk </t>
  </si>
  <si>
    <t>arbeid</t>
  </si>
  <si>
    <t>uitkering</t>
  </si>
  <si>
    <t xml:space="preserve">Naam: </t>
  </si>
  <si>
    <t xml:space="preserve">Cliëntnummer: </t>
  </si>
  <si>
    <t>Loonh.Uitk.</t>
  </si>
  <si>
    <t>Verbruikte Algemene heffingskorting (overnemen op werkblad)</t>
  </si>
  <si>
    <t>loondienst of daarmee gelijkgesteld - witte tabel van toepassing)</t>
  </si>
  <si>
    <t>lhkgroen&lt;65</t>
  </si>
  <si>
    <t>n.b. per maand kan slechts één inkomstenbron worden ingebracht (slechts bij één inhoudingsplichtige lhk)</t>
  </si>
  <si>
    <t>lhkgroen alleenst (ouder) 65+</t>
  </si>
  <si>
    <t>onbelast uitbetaald vakantiegeld (loonheffing = 0) belast Bijz. tar:</t>
  </si>
  <si>
    <t>Clientnummer:</t>
  </si>
  <si>
    <t>Naam:</t>
  </si>
  <si>
    <t xml:space="preserve">Fiscaal loon </t>
  </si>
  <si>
    <t xml:space="preserve">Loonheffing </t>
  </si>
  <si>
    <t xml:space="preserve"> </t>
  </si>
  <si>
    <t>Nieuwe gegevens na verwerking vordering</t>
  </si>
  <si>
    <t xml:space="preserve">Bedrag van de netto vordering </t>
  </si>
  <si>
    <t>Specificatie bruto vordering</t>
  </si>
  <si>
    <t>Netto vordering</t>
  </si>
  <si>
    <t>Loonheffing</t>
  </si>
  <si>
    <t>Bruto vordering</t>
  </si>
  <si>
    <t>vrij tekstvak</t>
  </si>
  <si>
    <t>Loonh.arb.- arb. Korting</t>
  </si>
  <si>
    <t xml:space="preserve">verstrekte netto bijstand </t>
  </si>
  <si>
    <t>Totaal te belasten bijstand</t>
  </si>
  <si>
    <t>L</t>
  </si>
  <si>
    <t>loonheffing over de bijstand</t>
  </si>
  <si>
    <t>berekening inkomensafhankelijke bijdrage Zvw</t>
  </si>
  <si>
    <t>premieloon Zvw</t>
  </si>
  <si>
    <t>inkomensafhankelijke bijdrage Zvw</t>
  </si>
  <si>
    <t xml:space="preserve">loonheffing </t>
  </si>
  <si>
    <t>berekening jaaropgave</t>
  </si>
  <si>
    <t>totaal belastbaar jaarinkomen</t>
  </si>
  <si>
    <t>beschikbare lhk voor de berekening van de loonheffing over de bijstand</t>
  </si>
  <si>
    <t>berekening beschikbare loonheffingskorting</t>
  </si>
  <si>
    <t>( werkelijk benutte loonheffingskorting</t>
  </si>
  <si>
    <t>)</t>
  </si>
  <si>
    <t>Over deze betalingen mag geen loonheffingskorting worden toegepast</t>
  </si>
  <si>
    <t>factor verhoging premieloon tot loon inclusief zvw-premie</t>
  </si>
  <si>
    <t>ink. afhankelijke premie Zvw</t>
  </si>
  <si>
    <t>inkomensafhankelijke premie Zvw</t>
  </si>
  <si>
    <t>totaal te belasten bijstand</t>
  </si>
  <si>
    <t xml:space="preserve">loonheffing over de bijstand </t>
  </si>
  <si>
    <t xml:space="preserve">In aanmerking genomen partner alimentatie </t>
  </si>
  <si>
    <t xml:space="preserve">Premie zorgverzekering </t>
  </si>
  <si>
    <t xml:space="preserve">Netto bijstand waarover loonheffing en premie zorgverzekering verschuldigd is </t>
  </si>
  <si>
    <t xml:space="preserve">gecorrigeerde netto bijstand </t>
  </si>
  <si>
    <t xml:space="preserve">als de vordering partneralimentatie betreft, bedrag hier inbrengen </t>
  </si>
  <si>
    <t>(gecorrigeerde) partneralimentatie</t>
  </si>
  <si>
    <t>te belasten bedrag na correctie</t>
  </si>
  <si>
    <t>berekening inkomensafhankelijke premie Zvw</t>
  </si>
  <si>
    <t>af: de beschikbare loonheffingskorting</t>
  </si>
  <si>
    <t>factor verhoging premieloon tot loon inclusief Zvw-premie</t>
  </si>
  <si>
    <t>totaal belastbaar</t>
  </si>
  <si>
    <t>belastbaar loon</t>
  </si>
  <si>
    <t>( waarvan belaste alimentatie</t>
  </si>
  <si>
    <t xml:space="preserve">totaal belastbaar </t>
  </si>
  <si>
    <t>"nieuwe" jaaropgave cliënt</t>
  </si>
  <si>
    <t>BSnummer:</t>
  </si>
  <si>
    <t>Neem over uit het oorspronkelijke jaarwerk 2011</t>
  </si>
  <si>
    <t>Jaaropgave 2012 personen &lt; 65 jaar</t>
  </si>
  <si>
    <t>7,10% x</t>
  </si>
  <si>
    <t>Bepaling elders gebruikte Ahk 2012</t>
  </si>
  <si>
    <t>Leeftijd van belanghebbende op 1 januari 2012 (vul alleen getal in)</t>
  </si>
  <si>
    <t>5,00% x</t>
  </si>
  <si>
    <t>Jaaropgave 2012 alleenstaande(n/ouders)  65 (+)</t>
  </si>
  <si>
    <t>Jaaropgave 2012 gehuwden/samenwonenden  65 (+)</t>
  </si>
  <si>
    <t>Bruteren vordering 2012 personen &lt; 65 jaar</t>
  </si>
  <si>
    <t>Neem over uit het oorspronkelijke jaarwerk 2012</t>
  </si>
  <si>
    <t>Bruteren vordering 2012 gehuwden/samenwonenden  65 (+)</t>
  </si>
  <si>
    <t>Brutering vordering 2012 alleenstaande(n/ouders)  65 (+)</t>
  </si>
  <si>
    <t>Ø</t>
  </si>
  <si>
    <r>
      <t xml:space="preserve">vul in </t>
    </r>
    <r>
      <rPr>
        <b/>
        <sz val="10"/>
        <rFont val="Calibri"/>
        <family val="2"/>
        <scheme val="minor"/>
      </rPr>
      <t>1</t>
    </r>
  </si>
  <si>
    <r>
      <t xml:space="preserve">vul in </t>
    </r>
    <r>
      <rPr>
        <b/>
        <sz val="10"/>
        <rFont val="Calibri"/>
        <family val="2"/>
        <scheme val="minor"/>
      </rPr>
      <t>2</t>
    </r>
  </si>
  <si>
    <r>
      <t xml:space="preserve">Breng in de kolom arbeid het belastbaar inkomen </t>
    </r>
    <r>
      <rPr>
        <i/>
        <sz val="10"/>
        <rFont val="Calibri"/>
        <family val="2"/>
        <scheme val="minor"/>
      </rPr>
      <t xml:space="preserve">per maand </t>
    </r>
    <r>
      <rPr>
        <sz val="10"/>
        <rFont val="Calibri"/>
        <family val="2"/>
        <scheme val="minor"/>
      </rPr>
      <t xml:space="preserve">uit tegenwoordige arbeid in (arbeid in </t>
    </r>
  </si>
  <si>
    <r>
      <t xml:space="preserve">Breng in de kolom uitkering het belastbaar ink. </t>
    </r>
    <r>
      <rPr>
        <i/>
        <sz val="10"/>
        <rFont val="Calibri"/>
        <family val="2"/>
        <scheme val="minor"/>
      </rPr>
      <t>per maand</t>
    </r>
    <r>
      <rPr>
        <sz val="10"/>
        <rFont val="Calibri"/>
        <family val="2"/>
        <scheme val="minor"/>
      </rPr>
      <t xml:space="preserve"> uit vroegere arbeid in (uitkeringen - groene tabel)</t>
    </r>
  </si>
  <si>
    <r>
      <t xml:space="preserve">in aanmerking genomen </t>
    </r>
    <r>
      <rPr>
        <i/>
        <u/>
        <sz val="10"/>
        <rFont val="Calibri"/>
        <family val="2"/>
        <scheme val="minor"/>
      </rPr>
      <t>partner</t>
    </r>
    <r>
      <rPr>
        <sz val="10"/>
        <rFont val="Calibri"/>
        <family val="2"/>
        <scheme val="minor"/>
      </rPr>
      <t>alimentatie</t>
    </r>
  </si>
  <si>
    <r>
      <t>x 54,92% (</t>
    </r>
    <r>
      <rPr>
        <b/>
        <sz val="10"/>
        <rFont val="Calibri"/>
        <family val="2"/>
        <scheme val="minor"/>
      </rPr>
      <t>D</t>
    </r>
    <r>
      <rPr>
        <sz val="10"/>
        <rFont val="Calibri"/>
        <family val="2"/>
        <scheme val="minor"/>
      </rPr>
      <t>)</t>
    </r>
  </si>
  <si>
    <r>
      <t xml:space="preserve">JOG 2012 personen &lt; 65 jaar, </t>
    </r>
    <r>
      <rPr>
        <b/>
        <i/>
        <u/>
        <sz val="14"/>
        <color indexed="18"/>
        <rFont val="Calibri"/>
        <family val="2"/>
        <scheme val="minor"/>
      </rPr>
      <t>alleen betalingen over voorgaand jaar</t>
    </r>
  </si>
  <si>
    <r>
      <t>x 49,48% (</t>
    </r>
    <r>
      <rPr>
        <b/>
        <sz val="10"/>
        <rFont val="Calibri"/>
        <family val="2"/>
        <scheme val="minor"/>
      </rPr>
      <t>E</t>
    </r>
    <r>
      <rPr>
        <sz val="10"/>
        <rFont val="Calibri"/>
        <family val="2"/>
        <scheme val="minor"/>
      </rPr>
      <t>)</t>
    </r>
  </si>
  <si>
    <r>
      <t>x 19,05% (</t>
    </r>
    <r>
      <rPr>
        <b/>
        <sz val="10"/>
        <rFont val="Calibri"/>
        <family val="2"/>
        <scheme val="minor"/>
      </rPr>
      <t>D</t>
    </r>
    <r>
      <rPr>
        <sz val="10"/>
        <rFont val="Calibri"/>
        <family val="2"/>
        <scheme val="minor"/>
      </rPr>
      <t>)</t>
    </r>
  </si>
  <si>
    <r>
      <t xml:space="preserve">in de bijstandsperiode </t>
    </r>
    <r>
      <rPr>
        <b/>
        <i/>
        <sz val="10"/>
        <color indexed="12"/>
        <rFont val="Calibri"/>
        <family val="2"/>
        <scheme val="minor"/>
      </rPr>
      <t>(let op dit bedrag kan per partner verschillen)</t>
    </r>
  </si>
  <si>
    <r>
      <t xml:space="preserve">JOG 2012 personen 65 (+) </t>
    </r>
    <r>
      <rPr>
        <b/>
        <i/>
        <u/>
        <sz val="14"/>
        <color indexed="18"/>
        <rFont val="Calibri"/>
        <family val="2"/>
        <scheme val="minor"/>
      </rPr>
      <t>alleen betalingen over voorgaand jaar</t>
    </r>
  </si>
  <si>
    <r>
      <t>x 17,92% (</t>
    </r>
    <r>
      <rPr>
        <b/>
        <sz val="10"/>
        <rFont val="Calibri"/>
        <family val="2"/>
        <scheme val="minor"/>
      </rPr>
      <t>E</t>
    </r>
    <r>
      <rPr>
        <sz val="10"/>
        <rFont val="Calibri"/>
        <family val="2"/>
        <scheme val="minor"/>
      </rPr>
      <t>)</t>
    </r>
  </si>
  <si>
    <r>
      <t xml:space="preserve">berekening beschikbare loonheffingskorting </t>
    </r>
    <r>
      <rPr>
        <b/>
        <i/>
        <sz val="10"/>
        <color indexed="12"/>
        <rFont val="Calibri"/>
        <family val="2"/>
        <scheme val="minor"/>
      </rPr>
      <t>(corrigeren bij normvordering)</t>
    </r>
  </si>
  <si>
    <r>
      <t xml:space="preserve">elders benutte algemene heffingskorting </t>
    </r>
    <r>
      <rPr>
        <b/>
        <i/>
        <sz val="10"/>
        <color indexed="12"/>
        <rFont val="Calibri"/>
        <family val="2"/>
        <scheme val="minor"/>
      </rPr>
      <t>(corrigeren bij inkomstenvordering)</t>
    </r>
  </si>
  <si>
    <r>
      <t xml:space="preserve">Bedrag netto vordering </t>
    </r>
    <r>
      <rPr>
        <b/>
        <i/>
        <sz val="10"/>
        <color indexed="12"/>
        <rFont val="Calibri"/>
        <family val="2"/>
        <scheme val="minor"/>
      </rPr>
      <t>(let op! helft van de totale vordering</t>
    </r>
    <r>
      <rPr>
        <b/>
        <sz val="10"/>
        <color indexed="12"/>
        <rFont val="Calibri"/>
        <family val="2"/>
        <scheme val="minor"/>
      </rPr>
      <t xml:space="preserve"> </t>
    </r>
    <r>
      <rPr>
        <b/>
        <i/>
        <sz val="10"/>
        <color indexed="12"/>
        <rFont val="Calibri"/>
        <family val="2"/>
        <scheme val="minor"/>
      </rPr>
      <t>inbrengen)</t>
    </r>
    <r>
      <rPr>
        <sz val="10"/>
        <color indexed="12"/>
        <rFont val="Calibri"/>
        <family val="2"/>
        <scheme val="minor"/>
      </rPr>
      <t xml:space="preserve"> </t>
    </r>
  </si>
  <si>
    <r>
      <t xml:space="preserve">berekening maximale loonheffingskorting </t>
    </r>
    <r>
      <rPr>
        <b/>
        <i/>
        <sz val="10"/>
        <color indexed="12"/>
        <rFont val="Calibri"/>
        <family val="2"/>
        <scheme val="minor"/>
      </rPr>
      <t>(corrigeren bij normvordering)</t>
    </r>
  </si>
  <si>
    <t>© Langhenkel Talenter Academie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</si>
</sst>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_-&quot;€&quot;\ * #,##0.00_-;_-&quot;€&quot;\ * #,##0.00\-;_-&quot;€&quot;\ * &quot;-&quot;??_-;_-@_-"/>
    <numFmt numFmtId="179" formatCode="_-* #,##0.00_-;_-* #,##0.00\-;_-* &quot;-&quot;??_-;_-@_-"/>
    <numFmt numFmtId="185" formatCode="_-&quot;fl&quot;\ * #,##0.00_-;_-&quot;fl&quot;\ * #,##0.00\-;_-&quot;fl&quot;\ * &quot;-&quot;??_-;_-@_-"/>
    <numFmt numFmtId="191" formatCode="#,##0.000_ ;\-#,##0.000\ "/>
    <numFmt numFmtId="192" formatCode="0.000"/>
  </numFmts>
  <fonts count="37" x14ac:knownFonts="1">
    <font>
      <sz val="10"/>
      <name val="Arial"/>
    </font>
    <font>
      <sz val="10"/>
      <name val="Arial"/>
    </font>
    <font>
      <sz val="8"/>
      <color indexed="81"/>
      <name val="Tahoma"/>
    </font>
    <font>
      <b/>
      <sz val="8"/>
      <color indexed="81"/>
      <name val="Tahoma"/>
    </font>
    <font>
      <b/>
      <sz val="8"/>
      <color indexed="81"/>
      <name val="Tahoma"/>
      <family val="2"/>
    </font>
    <font>
      <u/>
      <sz val="8"/>
      <color indexed="81"/>
      <name val="Tahoma"/>
      <family val="2"/>
    </font>
    <font>
      <sz val="8"/>
      <color indexed="81"/>
      <name val="Tahoma"/>
      <family val="2"/>
    </font>
    <font>
      <sz val="8"/>
      <name val="Arial"/>
    </font>
    <font>
      <sz val="10"/>
      <name val="Calibri"/>
      <family val="2"/>
      <scheme val="minor"/>
    </font>
    <font>
      <b/>
      <sz val="18"/>
      <color indexed="41"/>
      <name val="Calibri"/>
      <family val="2"/>
      <scheme val="minor"/>
    </font>
    <font>
      <sz val="10"/>
      <color indexed="41"/>
      <name val="Calibri"/>
      <family val="2"/>
      <scheme val="minor"/>
    </font>
    <font>
      <sz val="10"/>
      <color indexed="62"/>
      <name val="Calibri"/>
      <family val="2"/>
      <scheme val="minor"/>
    </font>
    <font>
      <sz val="10"/>
      <color indexed="60"/>
      <name val="Calibri"/>
      <family val="2"/>
      <scheme val="minor"/>
    </font>
    <font>
      <b/>
      <sz val="10"/>
      <name val="Calibri"/>
      <family val="2"/>
      <scheme val="minor"/>
    </font>
    <font>
      <i/>
      <sz val="10"/>
      <name val="Calibri"/>
      <family val="2"/>
      <scheme val="minor"/>
    </font>
    <font>
      <sz val="10"/>
      <color indexed="10"/>
      <name val="Calibri"/>
      <family val="2"/>
      <scheme val="minor"/>
    </font>
    <font>
      <sz val="8"/>
      <color indexed="9"/>
      <name val="Calibri"/>
      <family val="2"/>
      <scheme val="minor"/>
    </font>
    <font>
      <sz val="10"/>
      <color indexed="9"/>
      <name val="Calibri"/>
      <family val="2"/>
      <scheme val="minor"/>
    </font>
    <font>
      <sz val="8"/>
      <name val="Calibri"/>
      <family val="2"/>
      <scheme val="minor"/>
    </font>
    <font>
      <sz val="8"/>
      <color indexed="60"/>
      <name val="Calibri"/>
      <family val="2"/>
      <scheme val="minor"/>
    </font>
    <font>
      <b/>
      <sz val="18"/>
      <color indexed="56"/>
      <name val="Calibri"/>
      <family val="2"/>
      <scheme val="minor"/>
    </font>
    <font>
      <sz val="10"/>
      <color indexed="56"/>
      <name val="Calibri"/>
      <family val="2"/>
      <scheme val="minor"/>
    </font>
    <font>
      <i/>
      <u/>
      <sz val="10"/>
      <name val="Calibri"/>
      <family val="2"/>
      <scheme val="minor"/>
    </font>
    <font>
      <b/>
      <i/>
      <u/>
      <sz val="10"/>
      <name val="Calibri"/>
      <family val="2"/>
      <scheme val="minor"/>
    </font>
    <font>
      <b/>
      <sz val="14"/>
      <color indexed="18"/>
      <name val="Calibri"/>
      <family val="2"/>
      <scheme val="minor"/>
    </font>
    <font>
      <b/>
      <i/>
      <u/>
      <sz val="14"/>
      <color indexed="18"/>
      <name val="Calibri"/>
      <family val="2"/>
      <scheme val="minor"/>
    </font>
    <font>
      <sz val="10"/>
      <color indexed="18"/>
      <name val="Calibri"/>
      <family val="2"/>
      <scheme val="minor"/>
    </font>
    <font>
      <b/>
      <i/>
      <sz val="10"/>
      <name val="Calibri"/>
      <family val="2"/>
      <scheme val="minor"/>
    </font>
    <font>
      <b/>
      <sz val="10"/>
      <color indexed="56"/>
      <name val="Calibri"/>
      <family val="2"/>
      <scheme val="minor"/>
    </font>
    <font>
      <b/>
      <sz val="10"/>
      <color indexed="18"/>
      <name val="Calibri"/>
      <family val="2"/>
      <scheme val="minor"/>
    </font>
    <font>
      <b/>
      <i/>
      <sz val="10"/>
      <color indexed="12"/>
      <name val="Calibri"/>
      <family val="2"/>
      <scheme val="minor"/>
    </font>
    <font>
      <b/>
      <sz val="18"/>
      <color indexed="62"/>
      <name val="Calibri"/>
      <family val="2"/>
      <scheme val="minor"/>
    </font>
    <font>
      <b/>
      <sz val="16"/>
      <color indexed="62"/>
      <name val="Calibri"/>
      <family val="2"/>
      <scheme val="minor"/>
    </font>
    <font>
      <b/>
      <sz val="16"/>
      <color indexed="18"/>
      <name val="Calibri"/>
      <family val="2"/>
      <scheme val="minor"/>
    </font>
    <font>
      <b/>
      <sz val="10"/>
      <color indexed="12"/>
      <name val="Calibri"/>
      <family val="2"/>
      <scheme val="minor"/>
    </font>
    <font>
      <sz val="10"/>
      <color indexed="12"/>
      <name val="Calibri"/>
      <family val="2"/>
      <scheme val="minor"/>
    </font>
    <font>
      <sz val="8"/>
      <color indexed="8"/>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1"/>
        <bgColor indexed="29"/>
      </patternFill>
    </fill>
    <fill>
      <patternFill patternType="solid">
        <fgColor indexed="56"/>
        <bgColor indexed="64"/>
      </patternFill>
    </fill>
    <fill>
      <patternFill patternType="gray0625">
        <bgColor indexed="9"/>
      </patternFill>
    </fill>
    <fill>
      <patternFill patternType="gray0625">
        <bgColor indexed="41"/>
      </patternFill>
    </fill>
    <fill>
      <patternFill patternType="solid">
        <fgColor indexed="47"/>
        <bgColor indexed="64"/>
      </patternFill>
    </fill>
    <fill>
      <patternFill patternType="solid">
        <fgColor indexed="42"/>
        <bgColor indexed="29"/>
      </patternFill>
    </fill>
    <fill>
      <patternFill patternType="solid">
        <fgColor indexed="45"/>
        <bgColor indexed="64"/>
      </patternFill>
    </fill>
    <fill>
      <patternFill patternType="gray125">
        <bgColor indexed="41"/>
      </patternFill>
    </fill>
  </fills>
  <borders count="19">
    <border>
      <left/>
      <right/>
      <top/>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ashed">
        <color indexed="64"/>
      </bottom>
      <diagonal/>
    </border>
  </borders>
  <cellStyleXfs count="2">
    <xf numFmtId="0" fontId="0" fillId="0" borderId="0"/>
    <xf numFmtId="185" fontId="1" fillId="0" borderId="0" applyFont="0" applyFill="0" applyBorder="0" applyAlignment="0" applyProtection="0"/>
  </cellStyleXfs>
  <cellXfs count="181">
    <xf numFmtId="0" fontId="0" fillId="0" borderId="0" xfId="0"/>
    <xf numFmtId="0" fontId="8" fillId="3" borderId="0" xfId="0" applyFont="1" applyFill="1"/>
    <xf numFmtId="0" fontId="8" fillId="0" borderId="0" xfId="0" applyFont="1" applyFill="1"/>
    <xf numFmtId="0" fontId="8" fillId="0" borderId="0" xfId="0" applyFont="1"/>
    <xf numFmtId="0" fontId="8" fillId="3" borderId="1" xfId="0" applyFont="1" applyFill="1" applyBorder="1"/>
    <xf numFmtId="0" fontId="8" fillId="3" borderId="0" xfId="0" applyFont="1" applyFill="1" applyBorder="1"/>
    <xf numFmtId="0" fontId="9" fillId="10" borderId="0" xfId="0" applyFont="1" applyFill="1"/>
    <xf numFmtId="0" fontId="10" fillId="10" borderId="0" xfId="0" applyFont="1" applyFill="1"/>
    <xf numFmtId="0" fontId="11" fillId="10" borderId="0" xfId="0" applyFont="1" applyFill="1"/>
    <xf numFmtId="0" fontId="12" fillId="0" borderId="0" xfId="0" applyFont="1" applyFill="1"/>
    <xf numFmtId="0" fontId="13" fillId="2" borderId="0" xfId="0" applyFont="1" applyFill="1"/>
    <xf numFmtId="0" fontId="8" fillId="2" borderId="0" xfId="0" applyFont="1" applyFill="1"/>
    <xf numFmtId="0" fontId="8" fillId="0" borderId="3" xfId="0" applyFont="1" applyBorder="1" applyAlignment="1">
      <alignment horizontal="right"/>
    </xf>
    <xf numFmtId="0" fontId="8" fillId="3" borderId="13" xfId="0" applyFont="1" applyFill="1" applyBorder="1" applyAlignment="1" applyProtection="1">
      <alignment horizontal="left"/>
      <protection locked="0"/>
    </xf>
    <xf numFmtId="0" fontId="8" fillId="3" borderId="13" xfId="0" applyFont="1" applyFill="1" applyBorder="1" applyProtection="1">
      <protection locked="0"/>
    </xf>
    <xf numFmtId="0" fontId="8" fillId="3" borderId="14" xfId="0" applyFont="1" applyFill="1" applyBorder="1" applyProtection="1">
      <protection locked="0"/>
    </xf>
    <xf numFmtId="0" fontId="8" fillId="3" borderId="4" xfId="0" applyFont="1" applyFill="1" applyBorder="1" applyAlignment="1">
      <alignment horizontal="right"/>
    </xf>
    <xf numFmtId="0" fontId="8" fillId="3" borderId="1" xfId="0" applyFont="1" applyFill="1" applyBorder="1" applyAlignment="1" applyProtection="1">
      <alignment horizontal="left"/>
      <protection locked="0"/>
    </xf>
    <xf numFmtId="0" fontId="8" fillId="3" borderId="1" xfId="0" applyFont="1" applyFill="1" applyBorder="1" applyProtection="1">
      <protection locked="0"/>
    </xf>
    <xf numFmtId="0" fontId="8" fillId="3" borderId="6" xfId="0" applyFont="1" applyFill="1" applyBorder="1" applyProtection="1">
      <protection locked="0"/>
    </xf>
    <xf numFmtId="0" fontId="8" fillId="15" borderId="7" xfId="0" applyFont="1" applyFill="1" applyBorder="1" applyAlignment="1" applyProtection="1">
      <alignment horizontal="center"/>
      <protection locked="0"/>
    </xf>
    <xf numFmtId="0" fontId="8" fillId="2" borderId="0" xfId="0" applyFont="1" applyFill="1" applyBorder="1" applyAlignment="1">
      <alignment horizontal="center"/>
    </xf>
    <xf numFmtId="0" fontId="8" fillId="2" borderId="0" xfId="0" applyFont="1" applyFill="1" applyBorder="1"/>
    <xf numFmtId="0" fontId="8" fillId="2" borderId="6" xfId="0" applyFont="1" applyFill="1" applyBorder="1"/>
    <xf numFmtId="0" fontId="8" fillId="3" borderId="5" xfId="0" applyFont="1" applyFill="1" applyBorder="1"/>
    <xf numFmtId="0" fontId="10" fillId="2" borderId="0" xfId="0" applyFont="1" applyFill="1" applyBorder="1"/>
    <xf numFmtId="0" fontId="8" fillId="4" borderId="5" xfId="0" applyFont="1" applyFill="1" applyBorder="1"/>
    <xf numFmtId="0" fontId="15" fillId="2" borderId="0" xfId="0" applyFont="1" applyFill="1" applyBorder="1"/>
    <xf numFmtId="178" fontId="8" fillId="3" borderId="5" xfId="0" applyNumberFormat="1" applyFont="1" applyFill="1" applyBorder="1" applyProtection="1">
      <protection locked="0"/>
    </xf>
    <xf numFmtId="179" fontId="10" fillId="2" borderId="0" xfId="0" applyNumberFormat="1" applyFont="1" applyFill="1" applyBorder="1"/>
    <xf numFmtId="178" fontId="8" fillId="4" borderId="7" xfId="0" applyNumberFormat="1" applyFont="1" applyFill="1" applyBorder="1" applyProtection="1">
      <protection locked="0"/>
    </xf>
    <xf numFmtId="178" fontId="8" fillId="7" borderId="0" xfId="0" applyNumberFormat="1" applyFont="1" applyFill="1"/>
    <xf numFmtId="178" fontId="8" fillId="0" borderId="0" xfId="0" applyNumberFormat="1" applyFont="1"/>
    <xf numFmtId="179" fontId="10" fillId="2" borderId="17" xfId="0" applyNumberFormat="1" applyFont="1" applyFill="1" applyBorder="1"/>
    <xf numFmtId="178" fontId="8" fillId="2" borderId="0" xfId="0" applyNumberFormat="1" applyFont="1" applyFill="1" applyBorder="1"/>
    <xf numFmtId="179" fontId="15" fillId="2" borderId="0" xfId="0" applyNumberFormat="1" applyFont="1" applyFill="1" applyBorder="1"/>
    <xf numFmtId="178" fontId="8" fillId="0" borderId="7" xfId="0" applyNumberFormat="1" applyFont="1" applyFill="1" applyBorder="1" applyProtection="1">
      <protection locked="0"/>
    </xf>
    <xf numFmtId="0" fontId="13" fillId="2" borderId="0" xfId="0" applyFont="1" applyFill="1" applyAlignment="1">
      <alignment horizontal="right"/>
    </xf>
    <xf numFmtId="0" fontId="12" fillId="3" borderId="0" xfId="0" applyFont="1" applyFill="1"/>
    <xf numFmtId="0" fontId="16" fillId="3" borderId="0" xfId="0" applyFont="1" applyFill="1"/>
    <xf numFmtId="0" fontId="17" fillId="3" borderId="0" xfId="0" applyFont="1" applyFill="1"/>
    <xf numFmtId="179" fontId="16" fillId="3" borderId="0" xfId="0" applyNumberFormat="1" applyFont="1" applyFill="1"/>
    <xf numFmtId="178" fontId="16" fillId="3" borderId="0" xfId="0" applyNumberFormat="1" applyFont="1" applyFill="1"/>
    <xf numFmtId="2" fontId="8" fillId="0" borderId="0" xfId="0" applyNumberFormat="1" applyFont="1"/>
    <xf numFmtId="0" fontId="18" fillId="0" borderId="0" xfId="0" applyFont="1"/>
    <xf numFmtId="179" fontId="18" fillId="0" borderId="0" xfId="0" applyNumberFormat="1" applyFont="1"/>
    <xf numFmtId="0" fontId="19" fillId="3" borderId="0" xfId="0" applyFont="1" applyFill="1"/>
    <xf numFmtId="0" fontId="20" fillId="8" borderId="0" xfId="0" applyFont="1" applyFill="1"/>
    <xf numFmtId="0" fontId="21" fillId="8" borderId="0" xfId="0" applyFont="1" applyFill="1"/>
    <xf numFmtId="0" fontId="21" fillId="8" borderId="0" xfId="0" applyFont="1" applyFill="1" applyProtection="1"/>
    <xf numFmtId="0" fontId="13" fillId="3" borderId="0" xfId="0" applyFont="1" applyFill="1"/>
    <xf numFmtId="0" fontId="8" fillId="3" borderId="0" xfId="0" applyFont="1" applyFill="1" applyProtection="1"/>
    <xf numFmtId="0" fontId="8" fillId="3" borderId="3" xfId="0" applyFont="1" applyFill="1" applyBorder="1" applyAlignment="1">
      <alignment horizontal="right"/>
    </xf>
    <xf numFmtId="0" fontId="17" fillId="3" borderId="13" xfId="0" applyFont="1" applyFill="1" applyBorder="1" applyProtection="1">
      <protection locked="0"/>
    </xf>
    <xf numFmtId="0" fontId="17" fillId="3" borderId="14" xfId="0" applyFont="1" applyFill="1" applyBorder="1" applyProtection="1">
      <protection locked="0"/>
    </xf>
    <xf numFmtId="0" fontId="17" fillId="3" borderId="1" xfId="0" applyFont="1" applyFill="1" applyBorder="1" applyProtection="1">
      <protection locked="0"/>
    </xf>
    <xf numFmtId="0" fontId="17" fillId="3" borderId="6" xfId="0" applyFont="1" applyFill="1" applyBorder="1" applyProtection="1">
      <protection locked="0"/>
    </xf>
    <xf numFmtId="178" fontId="8" fillId="14" borderId="7" xfId="0" applyNumberFormat="1" applyFont="1" applyFill="1" applyBorder="1" applyProtection="1">
      <protection locked="0"/>
    </xf>
    <xf numFmtId="178" fontId="8" fillId="14" borderId="15" xfId="1" applyNumberFormat="1" applyFont="1" applyFill="1" applyBorder="1" applyProtection="1">
      <protection locked="0"/>
    </xf>
    <xf numFmtId="178" fontId="8" fillId="14" borderId="0" xfId="1" applyNumberFormat="1" applyFont="1" applyFill="1" applyBorder="1" applyProtection="1"/>
    <xf numFmtId="178" fontId="8" fillId="3" borderId="0" xfId="0" applyNumberFormat="1" applyFont="1" applyFill="1" applyProtection="1"/>
    <xf numFmtId="0" fontId="8" fillId="4" borderId="7" xfId="0" applyFont="1" applyFill="1" applyBorder="1" applyProtection="1">
      <protection locked="0"/>
    </xf>
    <xf numFmtId="178" fontId="17" fillId="3" borderId="0" xfId="1" applyNumberFormat="1" applyFont="1" applyFill="1" applyProtection="1"/>
    <xf numFmtId="178" fontId="17" fillId="3" borderId="0" xfId="0" applyNumberFormat="1" applyFont="1" applyFill="1" applyProtection="1"/>
    <xf numFmtId="0" fontId="8" fillId="4" borderId="16" xfId="0" applyFont="1" applyFill="1" applyBorder="1" applyProtection="1">
      <protection locked="0"/>
    </xf>
    <xf numFmtId="0" fontId="8" fillId="4" borderId="17" xfId="0" applyFont="1" applyFill="1" applyBorder="1" applyProtection="1">
      <protection locked="0"/>
    </xf>
    <xf numFmtId="0" fontId="8" fillId="4" borderId="5" xfId="0" applyFont="1" applyFill="1" applyBorder="1" applyProtection="1">
      <protection locked="0"/>
    </xf>
    <xf numFmtId="178" fontId="13" fillId="3" borderId="0" xfId="0" applyNumberFormat="1" applyFont="1" applyFill="1" applyProtection="1"/>
    <xf numFmtId="178" fontId="8" fillId="7" borderId="15" xfId="1" applyNumberFormat="1" applyFont="1" applyFill="1" applyBorder="1" applyProtection="1">
      <protection locked="0"/>
    </xf>
    <xf numFmtId="178" fontId="13" fillId="3" borderId="0" xfId="0" applyNumberFormat="1" applyFont="1" applyFill="1"/>
    <xf numFmtId="178" fontId="13" fillId="0" borderId="0" xfId="0" applyNumberFormat="1" applyFont="1"/>
    <xf numFmtId="178" fontId="8" fillId="3" borderId="0" xfId="0" applyNumberFormat="1" applyFont="1" applyFill="1"/>
    <xf numFmtId="178" fontId="8" fillId="3" borderId="2" xfId="0" applyNumberFormat="1" applyFont="1" applyFill="1" applyBorder="1"/>
    <xf numFmtId="0" fontId="23" fillId="3" borderId="0" xfId="0" applyFont="1" applyFill="1"/>
    <xf numFmtId="178" fontId="8" fillId="3" borderId="0" xfId="0" applyNumberFormat="1" applyFont="1" applyFill="1" applyBorder="1"/>
    <xf numFmtId="0" fontId="22" fillId="3" borderId="0" xfId="0" applyFont="1" applyFill="1"/>
    <xf numFmtId="178" fontId="8" fillId="0" borderId="0" xfId="0" applyNumberFormat="1" applyFont="1" applyProtection="1"/>
    <xf numFmtId="185" fontId="13" fillId="3" borderId="0" xfId="0" applyNumberFormat="1" applyFont="1" applyFill="1" applyBorder="1" applyProtection="1"/>
    <xf numFmtId="178" fontId="8" fillId="3" borderId="2" xfId="0" applyNumberFormat="1" applyFont="1" applyFill="1" applyBorder="1" applyProtection="1"/>
    <xf numFmtId="0" fontId="8" fillId="3" borderId="18" xfId="0" applyFont="1" applyFill="1" applyBorder="1"/>
    <xf numFmtId="178" fontId="8" fillId="3" borderId="18" xfId="0" applyNumberFormat="1" applyFont="1" applyFill="1" applyBorder="1" applyProtection="1"/>
    <xf numFmtId="0" fontId="8" fillId="2" borderId="0" xfId="0" applyFont="1" applyFill="1" applyProtection="1"/>
    <xf numFmtId="178" fontId="13" fillId="2" borderId="0" xfId="0" applyNumberFormat="1" applyFont="1" applyFill="1" applyProtection="1"/>
    <xf numFmtId="0" fontId="8" fillId="3" borderId="1" xfId="0" applyFont="1" applyFill="1" applyBorder="1" applyProtection="1"/>
    <xf numFmtId="0" fontId="8" fillId="3" borderId="8" xfId="0" applyFont="1" applyFill="1" applyBorder="1"/>
    <xf numFmtId="0" fontId="8" fillId="3" borderId="9" xfId="0" applyFont="1" applyFill="1" applyBorder="1"/>
    <xf numFmtId="0" fontId="8" fillId="3" borderId="9" xfId="0" applyFont="1" applyFill="1" applyBorder="1" applyProtection="1"/>
    <xf numFmtId="0" fontId="8" fillId="3" borderId="10" xfId="0" applyFont="1" applyFill="1" applyBorder="1"/>
    <xf numFmtId="0" fontId="8" fillId="3" borderId="3" xfId="0" applyFont="1" applyFill="1" applyBorder="1" applyProtection="1">
      <protection locked="0"/>
    </xf>
    <xf numFmtId="0" fontId="8" fillId="3" borderId="11" xfId="0" applyFont="1" applyFill="1" applyBorder="1" applyProtection="1">
      <protection locked="0"/>
    </xf>
    <xf numFmtId="0" fontId="8" fillId="3" borderId="0" xfId="0" applyFont="1" applyFill="1" applyBorder="1" applyProtection="1">
      <protection locked="0"/>
    </xf>
    <xf numFmtId="0" fontId="8" fillId="3" borderId="12" xfId="0" applyFont="1" applyFill="1" applyBorder="1" applyProtection="1">
      <protection locked="0"/>
    </xf>
    <xf numFmtId="178" fontId="8" fillId="3" borderId="0" xfId="0" applyNumberFormat="1" applyFont="1" applyFill="1" applyBorder="1" applyProtection="1">
      <protection locked="0"/>
    </xf>
    <xf numFmtId="178" fontId="8" fillId="3" borderId="0" xfId="0" applyNumberFormat="1" applyFont="1" applyFill="1" applyProtection="1">
      <protection locked="0"/>
    </xf>
    <xf numFmtId="0" fontId="8" fillId="3" borderId="0" xfId="0" applyFont="1" applyFill="1" applyProtection="1">
      <protection locked="0"/>
    </xf>
    <xf numFmtId="0" fontId="8" fillId="0" borderId="0" xfId="0" applyFont="1" applyProtection="1">
      <protection locked="0"/>
    </xf>
    <xf numFmtId="10" fontId="8" fillId="3" borderId="0" xfId="0" applyNumberFormat="1" applyFont="1" applyFill="1" applyBorder="1" applyProtection="1">
      <protection locked="0"/>
    </xf>
    <xf numFmtId="0" fontId="8" fillId="3" borderId="4" xfId="0" applyFont="1" applyFill="1" applyBorder="1" applyProtection="1">
      <protection locked="0"/>
    </xf>
    <xf numFmtId="0" fontId="8" fillId="0" borderId="0" xfId="0" applyFont="1" applyProtection="1"/>
    <xf numFmtId="0" fontId="24" fillId="8" borderId="0" xfId="0" applyFont="1" applyFill="1"/>
    <xf numFmtId="0" fontId="26" fillId="8" borderId="0" xfId="0" applyFont="1" applyFill="1"/>
    <xf numFmtId="0" fontId="26" fillId="8" borderId="0" xfId="0" applyFont="1" applyFill="1" applyProtection="1"/>
    <xf numFmtId="0" fontId="11" fillId="8" borderId="0" xfId="0" applyFont="1" applyFill="1"/>
    <xf numFmtId="178" fontId="8" fillId="9" borderId="7" xfId="0" applyNumberFormat="1" applyFont="1" applyFill="1" applyBorder="1" applyProtection="1">
      <protection locked="0"/>
    </xf>
    <xf numFmtId="178" fontId="8" fillId="9" borderId="15" xfId="1" applyNumberFormat="1" applyFont="1" applyFill="1" applyBorder="1" applyProtection="1">
      <protection locked="0"/>
    </xf>
    <xf numFmtId="178" fontId="8" fillId="9" borderId="0" xfId="1" applyNumberFormat="1" applyFont="1" applyFill="1" applyBorder="1" applyProtection="1"/>
    <xf numFmtId="0" fontId="8" fillId="11" borderId="0" xfId="0" applyFont="1" applyFill="1"/>
    <xf numFmtId="178" fontId="8" fillId="11" borderId="2" xfId="0" applyNumberFormat="1" applyFont="1" applyFill="1" applyBorder="1" applyProtection="1"/>
    <xf numFmtId="0" fontId="13" fillId="12" borderId="0" xfId="0" applyFont="1" applyFill="1"/>
    <xf numFmtId="178" fontId="13" fillId="12" borderId="0" xfId="0" applyNumberFormat="1" applyFont="1" applyFill="1" applyProtection="1"/>
    <xf numFmtId="0" fontId="8" fillId="3" borderId="0" xfId="0" applyFont="1" applyFill="1" applyBorder="1" applyProtection="1"/>
    <xf numFmtId="178" fontId="8" fillId="4" borderId="15" xfId="1" applyNumberFormat="1" applyFont="1" applyFill="1" applyBorder="1" applyProtection="1">
      <protection locked="0"/>
    </xf>
    <xf numFmtId="178" fontId="8" fillId="4" borderId="0" xfId="1" applyNumberFormat="1" applyFont="1" applyFill="1" applyBorder="1" applyProtection="1"/>
    <xf numFmtId="185" fontId="13" fillId="0" borderId="0" xfId="1" applyFont="1"/>
    <xf numFmtId="0" fontId="27" fillId="3" borderId="0" xfId="0" applyFont="1" applyFill="1"/>
    <xf numFmtId="0" fontId="13" fillId="3" borderId="0" xfId="0" applyFont="1" applyFill="1" applyProtection="1"/>
    <xf numFmtId="0" fontId="13" fillId="0" borderId="0" xfId="0" applyFont="1"/>
    <xf numFmtId="0" fontId="13" fillId="0" borderId="0" xfId="0" applyFont="1" applyFill="1"/>
    <xf numFmtId="185" fontId="17" fillId="3" borderId="0" xfId="0" applyNumberFormat="1" applyFont="1" applyFill="1" applyProtection="1"/>
    <xf numFmtId="178" fontId="8" fillId="0" borderId="1" xfId="0" applyNumberFormat="1" applyFont="1" applyBorder="1"/>
    <xf numFmtId="178" fontId="8" fillId="3" borderId="0" xfId="1" applyNumberFormat="1" applyFont="1" applyFill="1" applyBorder="1"/>
    <xf numFmtId="192" fontId="8" fillId="3" borderId="2" xfId="0" applyNumberFormat="1" applyFont="1" applyFill="1" applyBorder="1"/>
    <xf numFmtId="178" fontId="13" fillId="3" borderId="0" xfId="0" applyNumberFormat="1" applyFont="1" applyFill="1" applyAlignment="1" applyProtection="1">
      <alignment horizontal="right"/>
    </xf>
    <xf numFmtId="0" fontId="13" fillId="3" borderId="0" xfId="0" applyFont="1" applyFill="1" applyBorder="1"/>
    <xf numFmtId="178" fontId="8" fillId="2" borderId="0" xfId="0" applyNumberFormat="1" applyFont="1" applyFill="1" applyProtection="1"/>
    <xf numFmtId="0" fontId="20" fillId="2" borderId="0" xfId="0" applyFont="1" applyFill="1"/>
    <xf numFmtId="0" fontId="21" fillId="2" borderId="0" xfId="0" applyFont="1" applyFill="1"/>
    <xf numFmtId="0" fontId="21" fillId="2" borderId="0" xfId="0" applyFont="1" applyFill="1" applyProtection="1"/>
    <xf numFmtId="0" fontId="28" fillId="2" borderId="0" xfId="0" applyFont="1" applyFill="1"/>
    <xf numFmtId="0" fontId="29" fillId="3" borderId="0" xfId="0" applyFont="1" applyFill="1"/>
    <xf numFmtId="0" fontId="26" fillId="3" borderId="0" xfId="0" applyFont="1" applyFill="1"/>
    <xf numFmtId="0" fontId="26" fillId="3" borderId="0" xfId="0" applyFont="1" applyFill="1" applyProtection="1"/>
    <xf numFmtId="178" fontId="8" fillId="6" borderId="15" xfId="1" applyNumberFormat="1" applyFont="1" applyFill="1" applyBorder="1" applyProtection="1">
      <protection locked="0"/>
    </xf>
    <xf numFmtId="185" fontId="8" fillId="0" borderId="0" xfId="1" applyFont="1"/>
    <xf numFmtId="191" fontId="8" fillId="3" borderId="2" xfId="0" applyNumberFormat="1" applyFont="1" applyFill="1" applyBorder="1"/>
    <xf numFmtId="185" fontId="13" fillId="3" borderId="0" xfId="0" applyNumberFormat="1" applyFont="1" applyFill="1" applyProtection="1"/>
    <xf numFmtId="0" fontId="24" fillId="2" borderId="0" xfId="0" applyFont="1" applyFill="1"/>
    <xf numFmtId="0" fontId="26" fillId="2" borderId="0" xfId="0" applyFont="1" applyFill="1"/>
    <xf numFmtId="0" fontId="26" fillId="2" borderId="0" xfId="0" applyFont="1" applyFill="1" applyProtection="1"/>
    <xf numFmtId="0" fontId="11" fillId="2" borderId="0" xfId="0" applyFont="1" applyFill="1"/>
    <xf numFmtId="0" fontId="8" fillId="12" borderId="0" xfId="0" applyFont="1" applyFill="1"/>
    <xf numFmtId="0" fontId="31" fillId="2" borderId="0" xfId="0" applyFont="1" applyFill="1"/>
    <xf numFmtId="0" fontId="11" fillId="2" borderId="0" xfId="0" applyFont="1" applyFill="1" applyProtection="1"/>
    <xf numFmtId="0" fontId="8" fillId="3" borderId="0" xfId="0" applyFont="1" applyFill="1" applyAlignment="1">
      <alignment horizontal="right"/>
    </xf>
    <xf numFmtId="178" fontId="8" fillId="13" borderId="7" xfId="0" applyNumberFormat="1" applyFont="1" applyFill="1" applyBorder="1" applyProtection="1">
      <protection locked="0"/>
    </xf>
    <xf numFmtId="178" fontId="8" fillId="3" borderId="0" xfId="0" applyNumberFormat="1" applyFont="1" applyFill="1" applyBorder="1" applyProtection="1"/>
    <xf numFmtId="178" fontId="8" fillId="2" borderId="7" xfId="0" applyNumberFormat="1" applyFont="1" applyFill="1" applyBorder="1" applyProtection="1">
      <protection locked="0"/>
    </xf>
    <xf numFmtId="178" fontId="8" fillId="2" borderId="7" xfId="0" applyNumberFormat="1" applyFont="1" applyFill="1" applyBorder="1" applyProtection="1"/>
    <xf numFmtId="178" fontId="8" fillId="2" borderId="15" xfId="1" applyNumberFormat="1" applyFont="1" applyFill="1" applyBorder="1" applyProtection="1"/>
    <xf numFmtId="178" fontId="8" fillId="2" borderId="0" xfId="1" applyNumberFormat="1" applyFont="1" applyFill="1" applyBorder="1" applyProtection="1"/>
    <xf numFmtId="0" fontId="8" fillId="2" borderId="7" xfId="0" applyFont="1" applyFill="1" applyBorder="1" applyProtection="1">
      <protection locked="0"/>
    </xf>
    <xf numFmtId="0" fontId="8" fillId="2" borderId="16" xfId="0" applyFont="1" applyFill="1" applyBorder="1" applyProtection="1">
      <protection locked="0"/>
    </xf>
    <xf numFmtId="0" fontId="8" fillId="2" borderId="17" xfId="0" applyFont="1" applyFill="1" applyBorder="1" applyProtection="1">
      <protection locked="0"/>
    </xf>
    <xf numFmtId="0" fontId="8" fillId="2" borderId="5" xfId="0" applyFont="1" applyFill="1" applyBorder="1" applyProtection="1">
      <protection locked="0"/>
    </xf>
    <xf numFmtId="185" fontId="13" fillId="0" borderId="0" xfId="0" applyNumberFormat="1" applyFont="1"/>
    <xf numFmtId="0" fontId="14" fillId="3" borderId="0" xfId="0" applyFont="1" applyFill="1"/>
    <xf numFmtId="185" fontId="13" fillId="3" borderId="1" xfId="0" applyNumberFormat="1" applyFont="1" applyFill="1" applyBorder="1" applyProtection="1"/>
    <xf numFmtId="0" fontId="13" fillId="2" borderId="1" xfId="0" applyFont="1" applyFill="1" applyBorder="1"/>
    <xf numFmtId="178" fontId="13" fillId="2" borderId="1" xfId="0" applyNumberFormat="1" applyFont="1" applyFill="1" applyBorder="1" applyProtection="1"/>
    <xf numFmtId="0" fontId="13" fillId="3" borderId="1" xfId="0" applyFont="1" applyFill="1" applyBorder="1"/>
    <xf numFmtId="178" fontId="13" fillId="2" borderId="0" xfId="0" applyNumberFormat="1" applyFont="1" applyFill="1"/>
    <xf numFmtId="0" fontId="13" fillId="16" borderId="0" xfId="0" applyFont="1" applyFill="1"/>
    <xf numFmtId="178" fontId="13" fillId="2" borderId="2" xfId="0" applyNumberFormat="1" applyFont="1" applyFill="1" applyBorder="1"/>
    <xf numFmtId="178" fontId="13" fillId="3" borderId="0" xfId="0" applyNumberFormat="1" applyFont="1" applyFill="1" applyBorder="1"/>
    <xf numFmtId="0" fontId="13" fillId="5" borderId="0" xfId="0" applyFont="1" applyFill="1"/>
    <xf numFmtId="178" fontId="13" fillId="5" borderId="0" xfId="0" applyNumberFormat="1" applyFont="1" applyFill="1"/>
    <xf numFmtId="178" fontId="13" fillId="5" borderId="0" xfId="0" applyNumberFormat="1" applyFont="1" applyFill="1" applyProtection="1"/>
    <xf numFmtId="0" fontId="32" fillId="2" borderId="0" xfId="0" applyFont="1" applyFill="1"/>
    <xf numFmtId="178" fontId="8" fillId="0" borderId="0" xfId="1" applyNumberFormat="1" applyFont="1" applyFill="1" applyBorder="1" applyProtection="1"/>
    <xf numFmtId="178" fontId="13" fillId="3" borderId="1" xfId="0" applyNumberFormat="1" applyFont="1" applyFill="1" applyBorder="1" applyProtection="1"/>
    <xf numFmtId="178" fontId="8" fillId="3" borderId="1" xfId="0" applyNumberFormat="1" applyFont="1" applyFill="1" applyBorder="1"/>
    <xf numFmtId="0" fontId="13" fillId="8" borderId="0" xfId="0" applyFont="1" applyFill="1"/>
    <xf numFmtId="178" fontId="13" fillId="8" borderId="0" xfId="0" applyNumberFormat="1" applyFont="1" applyFill="1"/>
    <xf numFmtId="178" fontId="13" fillId="8" borderId="0" xfId="0" applyNumberFormat="1" applyFont="1" applyFill="1" applyProtection="1"/>
    <xf numFmtId="0" fontId="33" fillId="2" borderId="0" xfId="0" applyFont="1" applyFill="1"/>
    <xf numFmtId="0" fontId="29" fillId="2" borderId="0" xfId="0" applyFont="1" applyFill="1"/>
    <xf numFmtId="0" fontId="8" fillId="0" borderId="0" xfId="0" applyFont="1" applyFill="1" applyBorder="1"/>
    <xf numFmtId="0" fontId="8" fillId="0" borderId="0" xfId="0" applyFont="1" applyFill="1" applyBorder="1" applyProtection="1"/>
    <xf numFmtId="0" fontId="12" fillId="3" borderId="0" xfId="0" applyFont="1" applyFill="1" applyBorder="1"/>
    <xf numFmtId="0" fontId="19" fillId="3" borderId="0" xfId="0" applyFont="1" applyFill="1" applyBorder="1"/>
    <xf numFmtId="0" fontId="36" fillId="0" borderId="0" xfId="0" applyFont="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0</xdr:row>
      <xdr:rowOff>152400</xdr:rowOff>
    </xdr:from>
    <xdr:to>
      <xdr:col>6</xdr:col>
      <xdr:colOff>438150</xdr:colOff>
      <xdr:row>0</xdr:row>
      <xdr:rowOff>305197</xdr:rowOff>
    </xdr:to>
    <xdr:pic>
      <xdr:nvPicPr>
        <xdr:cNvPr id="2" name="Afbeelding 1">
          <a:extLst>
            <a:ext uri="{FF2B5EF4-FFF2-40B4-BE49-F238E27FC236}">
              <a16:creationId xmlns:a16="http://schemas.microsoft.com/office/drawing/2014/main" id="{EF5A8E19-D711-4DAB-8124-88BCE7CCBF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1300" y="152400"/>
          <a:ext cx="2819400" cy="1527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xdr:row>
      <xdr:rowOff>19051</xdr:rowOff>
    </xdr:from>
    <xdr:to>
      <xdr:col>10</xdr:col>
      <xdr:colOff>200025</xdr:colOff>
      <xdr:row>54</xdr:row>
      <xdr:rowOff>152400</xdr:rowOff>
    </xdr:to>
    <xdr:pic>
      <xdr:nvPicPr>
        <xdr:cNvPr id="7196" name="Picture 25">
          <a:extLst>
            <a:ext uri="{FF2B5EF4-FFF2-40B4-BE49-F238E27FC236}">
              <a16:creationId xmlns:a16="http://schemas.microsoft.com/office/drawing/2014/main" id="{7C0063FF-17BC-4BC0-BFA7-A00C36D9C6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85751"/>
          <a:ext cx="5743575" cy="871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57</xdr:row>
      <xdr:rowOff>66675</xdr:rowOff>
    </xdr:from>
    <xdr:to>
      <xdr:col>10</xdr:col>
      <xdr:colOff>257175</xdr:colOff>
      <xdr:row>110</xdr:row>
      <xdr:rowOff>66675</xdr:rowOff>
    </xdr:to>
    <xdr:pic>
      <xdr:nvPicPr>
        <xdr:cNvPr id="7197" name="Picture 26">
          <a:extLst>
            <a:ext uri="{FF2B5EF4-FFF2-40B4-BE49-F238E27FC236}">
              <a16:creationId xmlns:a16="http://schemas.microsoft.com/office/drawing/2014/main" id="{5D8AD703-2A28-4A99-8C68-B08E7B8674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9477375"/>
          <a:ext cx="5743575" cy="882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113</xdr:row>
      <xdr:rowOff>114300</xdr:rowOff>
    </xdr:from>
    <xdr:to>
      <xdr:col>10</xdr:col>
      <xdr:colOff>247650</xdr:colOff>
      <xdr:row>125</xdr:row>
      <xdr:rowOff>114300</xdr:rowOff>
    </xdr:to>
    <xdr:pic>
      <xdr:nvPicPr>
        <xdr:cNvPr id="7198" name="Picture 27">
          <a:extLst>
            <a:ext uri="{FF2B5EF4-FFF2-40B4-BE49-F238E27FC236}">
              <a16:creationId xmlns:a16="http://schemas.microsoft.com/office/drawing/2014/main" id="{5C838BE4-293D-4BAD-9D59-E4720A89636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0" y="18983325"/>
          <a:ext cx="5743575"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381000</xdr:colOff>
      <xdr:row>0</xdr:row>
      <xdr:rowOff>123825</xdr:rowOff>
    </xdr:from>
    <xdr:to>
      <xdr:col>10</xdr:col>
      <xdr:colOff>152400</xdr:colOff>
      <xdr:row>1</xdr:row>
      <xdr:rowOff>9922</xdr:rowOff>
    </xdr:to>
    <xdr:pic>
      <xdr:nvPicPr>
        <xdr:cNvPr id="5" name="Afbeelding 4">
          <a:extLst>
            <a:ext uri="{FF2B5EF4-FFF2-40B4-BE49-F238E27FC236}">
              <a16:creationId xmlns:a16="http://schemas.microsoft.com/office/drawing/2014/main" id="{F556EDBE-EA1D-4985-BD9E-9DE882A88EA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24175" y="123825"/>
          <a:ext cx="2819400" cy="152797"/>
        </a:xfrm>
        <a:prstGeom prst="rect">
          <a:avLst/>
        </a:prstGeom>
      </xdr:spPr>
    </xdr:pic>
    <xdr:clientData/>
  </xdr:twoCellAnchor>
  <xdr:twoCellAnchor editAs="oneCell">
    <xdr:from>
      <xdr:col>5</xdr:col>
      <xdr:colOff>285750</xdr:colOff>
      <xdr:row>56</xdr:row>
      <xdr:rowOff>95250</xdr:rowOff>
    </xdr:from>
    <xdr:to>
      <xdr:col>10</xdr:col>
      <xdr:colOff>57150</xdr:colOff>
      <xdr:row>57</xdr:row>
      <xdr:rowOff>9922</xdr:rowOff>
    </xdr:to>
    <xdr:pic>
      <xdr:nvPicPr>
        <xdr:cNvPr id="7" name="Afbeelding 6">
          <a:extLst>
            <a:ext uri="{FF2B5EF4-FFF2-40B4-BE49-F238E27FC236}">
              <a16:creationId xmlns:a16="http://schemas.microsoft.com/office/drawing/2014/main" id="{0A938A4F-FDA2-448C-B0B0-A9C98781A9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28925" y="9267825"/>
          <a:ext cx="2819400" cy="152797"/>
        </a:xfrm>
        <a:prstGeom prst="rect">
          <a:avLst/>
        </a:prstGeom>
      </xdr:spPr>
    </xdr:pic>
    <xdr:clientData/>
  </xdr:twoCellAnchor>
  <xdr:twoCellAnchor editAs="oneCell">
    <xdr:from>
      <xdr:col>5</xdr:col>
      <xdr:colOff>295275</xdr:colOff>
      <xdr:row>112</xdr:row>
      <xdr:rowOff>85725</xdr:rowOff>
    </xdr:from>
    <xdr:to>
      <xdr:col>10</xdr:col>
      <xdr:colOff>66675</xdr:colOff>
      <xdr:row>112</xdr:row>
      <xdr:rowOff>238522</xdr:rowOff>
    </xdr:to>
    <xdr:pic>
      <xdr:nvPicPr>
        <xdr:cNvPr id="8" name="Afbeelding 7">
          <a:extLst>
            <a:ext uri="{FF2B5EF4-FFF2-40B4-BE49-F238E27FC236}">
              <a16:creationId xmlns:a16="http://schemas.microsoft.com/office/drawing/2014/main" id="{7F4F8B87-0F37-49A7-830F-8894D1940A7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38450" y="18802350"/>
          <a:ext cx="2819400" cy="152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276225</xdr:colOff>
      <xdr:row>0</xdr:row>
      <xdr:rowOff>85725</xdr:rowOff>
    </xdr:from>
    <xdr:to>
      <xdr:col>7</xdr:col>
      <xdr:colOff>190500</xdr:colOff>
      <xdr:row>0</xdr:row>
      <xdr:rowOff>238522</xdr:rowOff>
    </xdr:to>
    <xdr:pic>
      <xdr:nvPicPr>
        <xdr:cNvPr id="2" name="Afbeelding 1">
          <a:extLst>
            <a:ext uri="{FF2B5EF4-FFF2-40B4-BE49-F238E27FC236}">
              <a16:creationId xmlns:a16="http://schemas.microsoft.com/office/drawing/2014/main" id="{5815A51C-D2A4-4D6C-A932-063A81B4EC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0" y="85725"/>
          <a:ext cx="2819400" cy="152797"/>
        </a:xfrm>
        <a:prstGeom prst="rect">
          <a:avLst/>
        </a:prstGeom>
      </xdr:spPr>
    </xdr:pic>
    <xdr:clientData/>
  </xdr:twoCellAnchor>
  <xdr:twoCellAnchor editAs="oneCell">
    <xdr:from>
      <xdr:col>3</xdr:col>
      <xdr:colOff>133350</xdr:colOff>
      <xdr:row>61</xdr:row>
      <xdr:rowOff>66675</xdr:rowOff>
    </xdr:from>
    <xdr:to>
      <xdr:col>7</xdr:col>
      <xdr:colOff>47625</xdr:colOff>
      <xdr:row>62</xdr:row>
      <xdr:rowOff>57547</xdr:rowOff>
    </xdr:to>
    <xdr:pic>
      <xdr:nvPicPr>
        <xdr:cNvPr id="4" name="Afbeelding 3">
          <a:extLst>
            <a:ext uri="{FF2B5EF4-FFF2-40B4-BE49-F238E27FC236}">
              <a16:creationId xmlns:a16="http://schemas.microsoft.com/office/drawing/2014/main" id="{E33049E9-334F-4CFF-8704-DF1DDAC11F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5125" y="9991725"/>
          <a:ext cx="2819400" cy="152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323850</xdr:colOff>
      <xdr:row>0</xdr:row>
      <xdr:rowOff>85725</xdr:rowOff>
    </xdr:from>
    <xdr:to>
      <xdr:col>7</xdr:col>
      <xdr:colOff>238125</xdr:colOff>
      <xdr:row>0</xdr:row>
      <xdr:rowOff>238522</xdr:rowOff>
    </xdr:to>
    <xdr:pic>
      <xdr:nvPicPr>
        <xdr:cNvPr id="3" name="Afbeelding 2">
          <a:extLst>
            <a:ext uri="{FF2B5EF4-FFF2-40B4-BE49-F238E27FC236}">
              <a16:creationId xmlns:a16="http://schemas.microsoft.com/office/drawing/2014/main" id="{A1CFD58A-A63C-4123-BF12-F6C898AA5D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25" y="85725"/>
          <a:ext cx="2819400" cy="152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571500</xdr:colOff>
      <xdr:row>0</xdr:row>
      <xdr:rowOff>95250</xdr:rowOff>
    </xdr:from>
    <xdr:to>
      <xdr:col>6</xdr:col>
      <xdr:colOff>76200</xdr:colOff>
      <xdr:row>0</xdr:row>
      <xdr:rowOff>248047</xdr:rowOff>
    </xdr:to>
    <xdr:pic>
      <xdr:nvPicPr>
        <xdr:cNvPr id="3" name="Afbeelding 2">
          <a:extLst>
            <a:ext uri="{FF2B5EF4-FFF2-40B4-BE49-F238E27FC236}">
              <a16:creationId xmlns:a16="http://schemas.microsoft.com/office/drawing/2014/main" id="{705EDC58-2FB4-414E-8A1D-490E59D0BB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95250"/>
          <a:ext cx="2819400" cy="152797"/>
        </a:xfrm>
        <a:prstGeom prst="rect">
          <a:avLst/>
        </a:prstGeom>
      </xdr:spPr>
    </xdr:pic>
    <xdr:clientData/>
  </xdr:twoCellAnchor>
  <xdr:twoCellAnchor editAs="oneCell">
    <xdr:from>
      <xdr:col>3</xdr:col>
      <xdr:colOff>0</xdr:colOff>
      <xdr:row>60</xdr:row>
      <xdr:rowOff>85725</xdr:rowOff>
    </xdr:from>
    <xdr:to>
      <xdr:col>6</xdr:col>
      <xdr:colOff>114300</xdr:colOff>
      <xdr:row>61</xdr:row>
      <xdr:rowOff>48022</xdr:rowOff>
    </xdr:to>
    <xdr:pic>
      <xdr:nvPicPr>
        <xdr:cNvPr id="4" name="Afbeelding 3">
          <a:extLst>
            <a:ext uri="{FF2B5EF4-FFF2-40B4-BE49-F238E27FC236}">
              <a16:creationId xmlns:a16="http://schemas.microsoft.com/office/drawing/2014/main" id="{143372A2-EE82-4D6E-88EE-155E4DE224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1775" y="9991725"/>
          <a:ext cx="2819400" cy="152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66675</xdr:colOff>
      <xdr:row>0</xdr:row>
      <xdr:rowOff>95250</xdr:rowOff>
    </xdr:from>
    <xdr:to>
      <xdr:col>6</xdr:col>
      <xdr:colOff>180975</xdr:colOff>
      <xdr:row>0</xdr:row>
      <xdr:rowOff>248047</xdr:rowOff>
    </xdr:to>
    <xdr:pic>
      <xdr:nvPicPr>
        <xdr:cNvPr id="2" name="Afbeelding 1">
          <a:extLst>
            <a:ext uri="{FF2B5EF4-FFF2-40B4-BE49-F238E27FC236}">
              <a16:creationId xmlns:a16="http://schemas.microsoft.com/office/drawing/2014/main" id="{2E8D2095-F773-4603-A8ED-A3262E8599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38450" y="95250"/>
          <a:ext cx="2819400" cy="152797"/>
        </a:xfrm>
        <a:prstGeom prst="rect">
          <a:avLst/>
        </a:prstGeom>
      </xdr:spPr>
    </xdr:pic>
    <xdr:clientData/>
  </xdr:twoCellAnchor>
  <xdr:twoCellAnchor editAs="oneCell">
    <xdr:from>
      <xdr:col>3</xdr:col>
      <xdr:colOff>38100</xdr:colOff>
      <xdr:row>62</xdr:row>
      <xdr:rowOff>114300</xdr:rowOff>
    </xdr:from>
    <xdr:to>
      <xdr:col>6</xdr:col>
      <xdr:colOff>152400</xdr:colOff>
      <xdr:row>63</xdr:row>
      <xdr:rowOff>95647</xdr:rowOff>
    </xdr:to>
    <xdr:pic>
      <xdr:nvPicPr>
        <xdr:cNvPr id="4" name="Afbeelding 3">
          <a:extLst>
            <a:ext uri="{FF2B5EF4-FFF2-40B4-BE49-F238E27FC236}">
              <a16:creationId xmlns:a16="http://schemas.microsoft.com/office/drawing/2014/main" id="{1403FDF4-0498-4FE6-A8BE-46DBB5178D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9875" y="10182225"/>
          <a:ext cx="2819400" cy="152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409575</xdr:colOff>
      <xdr:row>0</xdr:row>
      <xdr:rowOff>66675</xdr:rowOff>
    </xdr:from>
    <xdr:to>
      <xdr:col>7</xdr:col>
      <xdr:colOff>133350</xdr:colOff>
      <xdr:row>0</xdr:row>
      <xdr:rowOff>219472</xdr:rowOff>
    </xdr:to>
    <xdr:pic>
      <xdr:nvPicPr>
        <xdr:cNvPr id="3" name="Afbeelding 2">
          <a:extLst>
            <a:ext uri="{FF2B5EF4-FFF2-40B4-BE49-F238E27FC236}">
              <a16:creationId xmlns:a16="http://schemas.microsoft.com/office/drawing/2014/main" id="{69755F26-2538-46D2-8885-75CEAC7244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81350" y="66675"/>
          <a:ext cx="2819400" cy="152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9525</xdr:colOff>
      <xdr:row>0</xdr:row>
      <xdr:rowOff>95250</xdr:rowOff>
    </xdr:from>
    <xdr:to>
      <xdr:col>6</xdr:col>
      <xdr:colOff>123825</xdr:colOff>
      <xdr:row>0</xdr:row>
      <xdr:rowOff>248047</xdr:rowOff>
    </xdr:to>
    <xdr:pic>
      <xdr:nvPicPr>
        <xdr:cNvPr id="2" name="Afbeelding 1">
          <a:extLst>
            <a:ext uri="{FF2B5EF4-FFF2-40B4-BE49-F238E27FC236}">
              <a16:creationId xmlns:a16="http://schemas.microsoft.com/office/drawing/2014/main" id="{561B9DEF-2F25-4380-8B4D-0011CFB1F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1300" y="95250"/>
          <a:ext cx="2819400" cy="152797"/>
        </a:xfrm>
        <a:prstGeom prst="rect">
          <a:avLst/>
        </a:prstGeom>
      </xdr:spPr>
    </xdr:pic>
    <xdr:clientData/>
  </xdr:twoCellAnchor>
  <xdr:twoCellAnchor editAs="oneCell">
    <xdr:from>
      <xdr:col>2</xdr:col>
      <xdr:colOff>504825</xdr:colOff>
      <xdr:row>58</xdr:row>
      <xdr:rowOff>104775</xdr:rowOff>
    </xdr:from>
    <xdr:to>
      <xdr:col>6</xdr:col>
      <xdr:colOff>9525</xdr:colOff>
      <xdr:row>59</xdr:row>
      <xdr:rowOff>95647</xdr:rowOff>
    </xdr:to>
    <xdr:pic>
      <xdr:nvPicPr>
        <xdr:cNvPr id="3" name="Afbeelding 2">
          <a:extLst>
            <a:ext uri="{FF2B5EF4-FFF2-40B4-BE49-F238E27FC236}">
              <a16:creationId xmlns:a16="http://schemas.microsoft.com/office/drawing/2014/main" id="{2E88ABA5-A85B-4FF0-A356-F11374C642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9610725"/>
          <a:ext cx="2819400" cy="152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85725</xdr:rowOff>
    </xdr:from>
    <xdr:to>
      <xdr:col>6</xdr:col>
      <xdr:colOff>114300</xdr:colOff>
      <xdr:row>0</xdr:row>
      <xdr:rowOff>238522</xdr:rowOff>
    </xdr:to>
    <xdr:pic>
      <xdr:nvPicPr>
        <xdr:cNvPr id="2" name="Afbeelding 1">
          <a:extLst>
            <a:ext uri="{FF2B5EF4-FFF2-40B4-BE49-F238E27FC236}">
              <a16:creationId xmlns:a16="http://schemas.microsoft.com/office/drawing/2014/main" id="{B5D0D8A4-45FF-46ED-A78D-38E8C0E041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1775" y="85725"/>
          <a:ext cx="2819400" cy="152797"/>
        </a:xfrm>
        <a:prstGeom prst="rect">
          <a:avLst/>
        </a:prstGeom>
      </xdr:spPr>
    </xdr:pic>
    <xdr:clientData/>
  </xdr:twoCellAnchor>
  <xdr:twoCellAnchor editAs="oneCell">
    <xdr:from>
      <xdr:col>3</xdr:col>
      <xdr:colOff>9525</xdr:colOff>
      <xdr:row>58</xdr:row>
      <xdr:rowOff>123825</xdr:rowOff>
    </xdr:from>
    <xdr:to>
      <xdr:col>6</xdr:col>
      <xdr:colOff>123825</xdr:colOff>
      <xdr:row>59</xdr:row>
      <xdr:rowOff>114697</xdr:rowOff>
    </xdr:to>
    <xdr:pic>
      <xdr:nvPicPr>
        <xdr:cNvPr id="3" name="Afbeelding 2">
          <a:extLst>
            <a:ext uri="{FF2B5EF4-FFF2-40B4-BE49-F238E27FC236}">
              <a16:creationId xmlns:a16="http://schemas.microsoft.com/office/drawing/2014/main" id="{543B61E0-6B5C-44D2-8B3A-2639FA6615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1300" y="9620250"/>
          <a:ext cx="2819400" cy="152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533400</xdr:colOff>
      <xdr:row>0</xdr:row>
      <xdr:rowOff>66675</xdr:rowOff>
    </xdr:from>
    <xdr:to>
      <xdr:col>6</xdr:col>
      <xdr:colOff>38100</xdr:colOff>
      <xdr:row>0</xdr:row>
      <xdr:rowOff>219472</xdr:rowOff>
    </xdr:to>
    <xdr:pic>
      <xdr:nvPicPr>
        <xdr:cNvPr id="2" name="Afbeelding 1">
          <a:extLst>
            <a:ext uri="{FF2B5EF4-FFF2-40B4-BE49-F238E27FC236}">
              <a16:creationId xmlns:a16="http://schemas.microsoft.com/office/drawing/2014/main" id="{8F474A76-A159-47DB-9560-9C52645190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66675"/>
          <a:ext cx="2819400" cy="152797"/>
        </a:xfrm>
        <a:prstGeom prst="rect">
          <a:avLst/>
        </a:prstGeom>
      </xdr:spPr>
    </xdr:pic>
    <xdr:clientData/>
  </xdr:twoCellAnchor>
  <xdr:twoCellAnchor editAs="oneCell">
    <xdr:from>
      <xdr:col>2</xdr:col>
      <xdr:colOff>542925</xdr:colOff>
      <xdr:row>59</xdr:row>
      <xdr:rowOff>114300</xdr:rowOff>
    </xdr:from>
    <xdr:to>
      <xdr:col>6</xdr:col>
      <xdr:colOff>47625</xdr:colOff>
      <xdr:row>60</xdr:row>
      <xdr:rowOff>105172</xdr:rowOff>
    </xdr:to>
    <xdr:pic>
      <xdr:nvPicPr>
        <xdr:cNvPr id="4" name="Afbeelding 3">
          <a:extLst>
            <a:ext uri="{FF2B5EF4-FFF2-40B4-BE49-F238E27FC236}">
              <a16:creationId xmlns:a16="http://schemas.microsoft.com/office/drawing/2014/main" id="{B4B202A3-3EEA-4C61-97DF-3B6BE10696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9725025"/>
          <a:ext cx="2819400" cy="15279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tabSelected="1" workbookViewId="0">
      <selection activeCell="B4" sqref="B4"/>
    </sheetView>
  </sheetViews>
  <sheetFormatPr defaultRowHeight="12.75" x14ac:dyDescent="0.2"/>
  <cols>
    <col min="1" max="1" width="25.28515625" style="3" customWidth="1"/>
    <col min="2" max="2" width="11.85546875" style="3" customWidth="1"/>
    <col min="3" max="3" width="9" style="3" customWidth="1"/>
    <col min="4" max="5" width="11.85546875" style="3" customWidth="1"/>
    <col min="6" max="6" width="7.5703125" style="3" customWidth="1"/>
    <col min="7" max="7" width="11.140625" style="3" customWidth="1"/>
    <col min="8" max="8" width="12.28515625" style="3" customWidth="1"/>
    <col min="9" max="9" width="11" style="3" customWidth="1"/>
    <col min="10" max="16384" width="9.140625" style="3"/>
  </cols>
  <sheetData>
    <row r="1" spans="1:8" ht="30.75" customHeight="1" x14ac:dyDescent="0.2"/>
    <row r="2" spans="1:8" ht="23.25" x14ac:dyDescent="0.35">
      <c r="A2" s="6" t="s">
        <v>108</v>
      </c>
      <c r="B2" s="7"/>
      <c r="C2" s="7"/>
      <c r="D2" s="7"/>
      <c r="E2" s="7"/>
      <c r="F2" s="8"/>
      <c r="G2" s="8"/>
      <c r="H2" s="9"/>
    </row>
    <row r="3" spans="1:8" x14ac:dyDescent="0.2">
      <c r="A3" s="10"/>
      <c r="B3" s="11"/>
      <c r="C3" s="11"/>
      <c r="D3" s="11"/>
      <c r="E3" s="11"/>
      <c r="F3" s="11"/>
      <c r="G3" s="11"/>
      <c r="H3" s="9"/>
    </row>
    <row r="4" spans="1:8" x14ac:dyDescent="0.2">
      <c r="A4" s="12" t="s">
        <v>48</v>
      </c>
      <c r="B4" s="13"/>
      <c r="C4" s="14"/>
      <c r="D4" s="14"/>
      <c r="E4" s="15"/>
      <c r="F4" s="11"/>
      <c r="G4" s="11"/>
      <c r="H4" s="9"/>
    </row>
    <row r="5" spans="1:8" x14ac:dyDescent="0.2">
      <c r="A5" s="16" t="s">
        <v>47</v>
      </c>
      <c r="B5" s="17"/>
      <c r="C5" s="18"/>
      <c r="D5" s="18"/>
      <c r="E5" s="19"/>
      <c r="F5" s="11"/>
      <c r="G5" s="11"/>
      <c r="H5" s="9"/>
    </row>
    <row r="6" spans="1:8" x14ac:dyDescent="0.2">
      <c r="A6" s="11"/>
      <c r="B6" s="11"/>
      <c r="C6" s="11"/>
      <c r="D6" s="11"/>
      <c r="E6" s="11"/>
      <c r="F6" s="11"/>
      <c r="G6" s="11"/>
    </row>
    <row r="7" spans="1:8" x14ac:dyDescent="0.2">
      <c r="A7" s="11" t="s">
        <v>109</v>
      </c>
      <c r="B7" s="11"/>
      <c r="C7" s="11"/>
      <c r="D7" s="11"/>
      <c r="E7" s="20">
        <v>44</v>
      </c>
      <c r="F7" s="11"/>
      <c r="G7" s="11"/>
    </row>
    <row r="8" spans="1:8" x14ac:dyDescent="0.2">
      <c r="A8" s="11"/>
      <c r="B8" s="11"/>
      <c r="C8" s="11"/>
      <c r="D8" s="11"/>
      <c r="E8" s="21"/>
      <c r="F8" s="11"/>
      <c r="G8" s="11"/>
    </row>
    <row r="9" spans="1:8" x14ac:dyDescent="0.2">
      <c r="A9" s="11" t="s">
        <v>39</v>
      </c>
      <c r="B9" s="11"/>
      <c r="C9" s="11"/>
      <c r="D9" s="11"/>
      <c r="E9" s="21"/>
      <c r="F9" s="11"/>
      <c r="G9" s="11"/>
    </row>
    <row r="10" spans="1:8" x14ac:dyDescent="0.2">
      <c r="A10" s="11" t="s">
        <v>40</v>
      </c>
      <c r="B10" s="11"/>
      <c r="C10" s="11" t="s">
        <v>118</v>
      </c>
      <c r="D10" s="11"/>
      <c r="E10" s="21"/>
      <c r="F10" s="11"/>
      <c r="G10" s="11"/>
    </row>
    <row r="11" spans="1:8" x14ac:dyDescent="0.2">
      <c r="A11" s="11" t="s">
        <v>41</v>
      </c>
      <c r="B11" s="11"/>
      <c r="C11" s="11" t="s">
        <v>119</v>
      </c>
      <c r="D11" s="11"/>
      <c r="E11" s="20">
        <v>1</v>
      </c>
      <c r="F11" s="11"/>
      <c r="G11" s="11"/>
    </row>
    <row r="12" spans="1:8" x14ac:dyDescent="0.2">
      <c r="A12" s="11"/>
      <c r="B12" s="11"/>
      <c r="C12" s="11"/>
      <c r="D12" s="11"/>
      <c r="E12" s="11"/>
      <c r="F12" s="11"/>
      <c r="G12" s="11"/>
    </row>
    <row r="13" spans="1:8" x14ac:dyDescent="0.2">
      <c r="A13" s="11" t="s">
        <v>25</v>
      </c>
      <c r="B13" s="11"/>
      <c r="C13" s="11"/>
      <c r="D13" s="11"/>
      <c r="E13" s="11"/>
      <c r="F13" s="11"/>
      <c r="G13" s="11"/>
    </row>
    <row r="14" spans="1:8" x14ac:dyDescent="0.2">
      <c r="A14" s="11" t="s">
        <v>120</v>
      </c>
      <c r="B14" s="11"/>
      <c r="C14" s="11"/>
      <c r="D14" s="11"/>
      <c r="E14" s="11"/>
      <c r="F14" s="22"/>
      <c r="G14" s="11"/>
    </row>
    <row r="15" spans="1:8" x14ac:dyDescent="0.2">
      <c r="A15" s="11" t="s">
        <v>51</v>
      </c>
      <c r="B15" s="11"/>
      <c r="C15" s="11"/>
      <c r="D15" s="11"/>
      <c r="E15" s="21"/>
      <c r="F15" s="11"/>
      <c r="G15" s="11"/>
    </row>
    <row r="16" spans="1:8" x14ac:dyDescent="0.2">
      <c r="A16" s="11" t="s">
        <v>121</v>
      </c>
      <c r="B16" s="11"/>
      <c r="C16" s="11"/>
      <c r="D16" s="11"/>
      <c r="E16" s="21"/>
      <c r="F16" s="11"/>
      <c r="G16" s="11"/>
    </row>
    <row r="17" spans="1:8" x14ac:dyDescent="0.2">
      <c r="A17" s="11" t="s">
        <v>53</v>
      </c>
      <c r="B17" s="11"/>
      <c r="C17" s="11"/>
      <c r="D17" s="11"/>
      <c r="E17" s="21"/>
      <c r="F17" s="11"/>
      <c r="G17" s="11"/>
    </row>
    <row r="18" spans="1:8" x14ac:dyDescent="0.2">
      <c r="A18" s="11"/>
      <c r="B18" s="11"/>
      <c r="C18" s="11"/>
      <c r="D18" s="11"/>
      <c r="E18" s="11"/>
      <c r="F18" s="11"/>
      <c r="G18" s="11"/>
    </row>
    <row r="19" spans="1:8" x14ac:dyDescent="0.2">
      <c r="A19" s="23" t="s">
        <v>38</v>
      </c>
      <c r="B19" s="24" t="s">
        <v>45</v>
      </c>
      <c r="C19" s="25" t="s">
        <v>43</v>
      </c>
      <c r="D19" s="26" t="s">
        <v>46</v>
      </c>
      <c r="E19" s="25" t="s">
        <v>43</v>
      </c>
      <c r="F19" s="27"/>
      <c r="G19" s="11"/>
    </row>
    <row r="20" spans="1:8" x14ac:dyDescent="0.2">
      <c r="A20" s="11" t="s">
        <v>26</v>
      </c>
      <c r="B20" s="28">
        <v>0</v>
      </c>
      <c r="C20" s="29">
        <f t="shared" ref="C20:C31" si="0">FLOOR(B20,4.5)</f>
        <v>0</v>
      </c>
      <c r="D20" s="30">
        <v>0</v>
      </c>
      <c r="E20" s="29">
        <f>FLOOR(D20,4.5)</f>
        <v>0</v>
      </c>
      <c r="F20" s="27"/>
      <c r="G20" s="31">
        <f>IF(E7&lt;65,G38,D52)</f>
        <v>0</v>
      </c>
      <c r="H20" s="32"/>
    </row>
    <row r="21" spans="1:8" x14ac:dyDescent="0.2">
      <c r="A21" s="11" t="s">
        <v>27</v>
      </c>
      <c r="B21" s="28">
        <v>0</v>
      </c>
      <c r="C21" s="33">
        <f t="shared" si="0"/>
        <v>0</v>
      </c>
      <c r="D21" s="30">
        <v>0</v>
      </c>
      <c r="E21" s="29">
        <f t="shared" ref="E21:E31" si="1">FLOOR(D21,4.5)</f>
        <v>0</v>
      </c>
      <c r="F21" s="27"/>
      <c r="G21" s="31">
        <f>IF(E7&lt;65,G39,D53)</f>
        <v>0</v>
      </c>
      <c r="H21" s="32"/>
    </row>
    <row r="22" spans="1:8" x14ac:dyDescent="0.2">
      <c r="A22" s="11" t="s">
        <v>28</v>
      </c>
      <c r="B22" s="28">
        <v>0</v>
      </c>
      <c r="C22" s="33">
        <f t="shared" si="0"/>
        <v>0</v>
      </c>
      <c r="D22" s="30">
        <v>0</v>
      </c>
      <c r="E22" s="29">
        <f t="shared" si="1"/>
        <v>0</v>
      </c>
      <c r="F22" s="27"/>
      <c r="G22" s="31">
        <f>IF(E7&lt;65,G40,D54)</f>
        <v>0</v>
      </c>
      <c r="H22" s="32"/>
    </row>
    <row r="23" spans="1:8" x14ac:dyDescent="0.2">
      <c r="A23" s="11" t="s">
        <v>29</v>
      </c>
      <c r="B23" s="28">
        <v>0</v>
      </c>
      <c r="C23" s="33">
        <f>FLOOR(B23,4.5)</f>
        <v>0</v>
      </c>
      <c r="D23" s="30">
        <v>0</v>
      </c>
      <c r="E23" s="29">
        <f t="shared" si="1"/>
        <v>0</v>
      </c>
      <c r="F23" s="27"/>
      <c r="G23" s="31">
        <f>IF(E7&lt;65,G41,D55)</f>
        <v>0</v>
      </c>
      <c r="H23" s="32"/>
    </row>
    <row r="24" spans="1:8" x14ac:dyDescent="0.2">
      <c r="A24" s="11" t="s">
        <v>30</v>
      </c>
      <c r="B24" s="28">
        <v>0</v>
      </c>
      <c r="C24" s="33">
        <f t="shared" si="0"/>
        <v>0</v>
      </c>
      <c r="D24" s="30">
        <v>0</v>
      </c>
      <c r="E24" s="29">
        <f t="shared" si="1"/>
        <v>0</v>
      </c>
      <c r="F24" s="27"/>
      <c r="G24" s="31">
        <f>IF(E7&lt;65,G42,D56)</f>
        <v>0</v>
      </c>
      <c r="H24" s="32"/>
    </row>
    <row r="25" spans="1:8" x14ac:dyDescent="0.2">
      <c r="A25" s="11" t="s">
        <v>31</v>
      </c>
      <c r="B25" s="28">
        <v>0</v>
      </c>
      <c r="C25" s="33">
        <f t="shared" si="0"/>
        <v>0</v>
      </c>
      <c r="D25" s="30">
        <v>0</v>
      </c>
      <c r="E25" s="29">
        <f t="shared" si="1"/>
        <v>0</v>
      </c>
      <c r="F25" s="27"/>
      <c r="G25" s="31">
        <f>IF(E7&lt;65,G43,D57)</f>
        <v>0</v>
      </c>
      <c r="H25" s="32"/>
    </row>
    <row r="26" spans="1:8" x14ac:dyDescent="0.2">
      <c r="A26" s="11" t="s">
        <v>32</v>
      </c>
      <c r="B26" s="28">
        <v>0</v>
      </c>
      <c r="C26" s="33">
        <f t="shared" si="0"/>
        <v>0</v>
      </c>
      <c r="D26" s="30">
        <v>0</v>
      </c>
      <c r="E26" s="29">
        <f t="shared" si="1"/>
        <v>0</v>
      </c>
      <c r="F26" s="27"/>
      <c r="G26" s="31">
        <f>IF(E7&lt;65,G44,D58)</f>
        <v>0</v>
      </c>
      <c r="H26" s="32"/>
    </row>
    <row r="27" spans="1:8" x14ac:dyDescent="0.2">
      <c r="A27" s="11" t="s">
        <v>33</v>
      </c>
      <c r="B27" s="28">
        <v>0</v>
      </c>
      <c r="C27" s="33">
        <f t="shared" si="0"/>
        <v>0</v>
      </c>
      <c r="D27" s="30">
        <v>0</v>
      </c>
      <c r="E27" s="29">
        <f t="shared" si="1"/>
        <v>0</v>
      </c>
      <c r="F27" s="27"/>
      <c r="G27" s="31">
        <f>IF(E7&lt;65,G45,D59)</f>
        <v>0</v>
      </c>
      <c r="H27" s="32"/>
    </row>
    <row r="28" spans="1:8" x14ac:dyDescent="0.2">
      <c r="A28" s="11" t="s">
        <v>34</v>
      </c>
      <c r="B28" s="28">
        <v>0</v>
      </c>
      <c r="C28" s="33">
        <f t="shared" si="0"/>
        <v>0</v>
      </c>
      <c r="D28" s="30">
        <v>0</v>
      </c>
      <c r="E28" s="29">
        <f t="shared" si="1"/>
        <v>0</v>
      </c>
      <c r="F28" s="27"/>
      <c r="G28" s="31">
        <f>IF(E7&lt;65,G46,D60)</f>
        <v>0</v>
      </c>
      <c r="H28" s="32"/>
    </row>
    <row r="29" spans="1:8" x14ac:dyDescent="0.2">
      <c r="A29" s="11" t="s">
        <v>35</v>
      </c>
      <c r="B29" s="28">
        <v>0</v>
      </c>
      <c r="C29" s="33">
        <f t="shared" si="0"/>
        <v>0</v>
      </c>
      <c r="D29" s="30">
        <v>0</v>
      </c>
      <c r="E29" s="29">
        <f t="shared" si="1"/>
        <v>0</v>
      </c>
      <c r="F29" s="27"/>
      <c r="G29" s="31">
        <f>IF(E7&lt;65,G47,D61)</f>
        <v>0</v>
      </c>
      <c r="H29" s="32"/>
    </row>
    <row r="30" spans="1:8" x14ac:dyDescent="0.2">
      <c r="A30" s="11" t="s">
        <v>36</v>
      </c>
      <c r="B30" s="28">
        <v>0</v>
      </c>
      <c r="C30" s="33">
        <f t="shared" si="0"/>
        <v>0</v>
      </c>
      <c r="D30" s="30">
        <v>0</v>
      </c>
      <c r="E30" s="29">
        <f t="shared" si="1"/>
        <v>0</v>
      </c>
      <c r="F30" s="27"/>
      <c r="G30" s="31">
        <f>IF(E7&lt;65,G48,D62)</f>
        <v>0</v>
      </c>
      <c r="H30" s="32"/>
    </row>
    <row r="31" spans="1:8" x14ac:dyDescent="0.2">
      <c r="A31" s="11" t="s">
        <v>37</v>
      </c>
      <c r="B31" s="28">
        <v>0</v>
      </c>
      <c r="C31" s="33">
        <f t="shared" si="0"/>
        <v>0</v>
      </c>
      <c r="D31" s="30">
        <v>0</v>
      </c>
      <c r="E31" s="29">
        <f t="shared" si="1"/>
        <v>0</v>
      </c>
      <c r="F31" s="27"/>
      <c r="G31" s="31">
        <f>IF(E7&lt;65,G49,D63)</f>
        <v>0</v>
      </c>
      <c r="H31" s="32"/>
    </row>
    <row r="32" spans="1:8" x14ac:dyDescent="0.2">
      <c r="A32" s="11" t="s">
        <v>55</v>
      </c>
      <c r="B32" s="34"/>
      <c r="C32" s="35"/>
      <c r="D32" s="34"/>
      <c r="E32" s="36">
        <v>0</v>
      </c>
      <c r="F32" s="22"/>
      <c r="G32" s="31">
        <f>FLOOR(IF(E7&lt;65,E32*33%,E32*15.1%),0.01)</f>
        <v>0</v>
      </c>
      <c r="H32" s="32"/>
    </row>
    <row r="33" spans="1:9" x14ac:dyDescent="0.2">
      <c r="A33" s="11"/>
      <c r="B33" s="11"/>
      <c r="C33" s="11"/>
      <c r="D33" s="11"/>
      <c r="E33" s="11"/>
      <c r="F33" s="11"/>
      <c r="G33" s="11"/>
      <c r="H33" s="32"/>
    </row>
    <row r="34" spans="1:9" x14ac:dyDescent="0.2">
      <c r="A34" s="11" t="s">
        <v>50</v>
      </c>
      <c r="B34" s="11"/>
      <c r="C34" s="11"/>
      <c r="D34" s="11"/>
      <c r="E34" s="11"/>
      <c r="F34" s="37" t="s">
        <v>10</v>
      </c>
      <c r="G34" s="31">
        <f>SUM(G20:G32)</f>
        <v>0</v>
      </c>
      <c r="H34" s="32"/>
    </row>
    <row r="35" spans="1:9" x14ac:dyDescent="0.2">
      <c r="A35" s="11"/>
      <c r="B35" s="11"/>
      <c r="C35" s="11"/>
      <c r="D35" s="11"/>
      <c r="E35" s="11"/>
      <c r="F35" s="11"/>
      <c r="G35" s="11"/>
    </row>
    <row r="36" spans="1:9" x14ac:dyDescent="0.2">
      <c r="A36" s="180" t="s">
        <v>134</v>
      </c>
      <c r="B36" s="38"/>
      <c r="C36" s="38"/>
      <c r="D36" s="38"/>
      <c r="E36" s="38"/>
      <c r="F36" s="38"/>
      <c r="G36" s="38"/>
    </row>
    <row r="37" spans="1:9" x14ac:dyDescent="0.2">
      <c r="A37" s="39" t="s">
        <v>68</v>
      </c>
      <c r="B37" s="39" t="s">
        <v>49</v>
      </c>
      <c r="C37" s="39"/>
      <c r="D37" s="39" t="s">
        <v>44</v>
      </c>
      <c r="E37" s="39" t="s">
        <v>52</v>
      </c>
      <c r="F37" s="40"/>
      <c r="G37" s="39"/>
    </row>
    <row r="38" spans="1:9" ht="9.75" customHeight="1" x14ac:dyDescent="0.2">
      <c r="A38" s="39">
        <f>FLOOR(IF($E$7&lt;65,C20*31.228%,0),0.01)</f>
        <v>0</v>
      </c>
      <c r="B38" s="39">
        <f>FLOOR(IF($E$7&lt;65,E20*33.1%,E20*15.2%),0.01)</f>
        <v>0</v>
      </c>
      <c r="C38" s="41"/>
      <c r="D38" s="41">
        <f>IF(A38&lt;=169.42,A38,169.42)</f>
        <v>0</v>
      </c>
      <c r="E38" s="39">
        <f>IF(B38&gt;=169.42,169.42,B38)</f>
        <v>0</v>
      </c>
      <c r="F38" s="40"/>
      <c r="G38" s="42">
        <f>IF(E7&lt;65,IF(B20&lt;&gt;0,D38,E38))</f>
        <v>0</v>
      </c>
    </row>
    <row r="39" spans="1:9" ht="9.75" customHeight="1" x14ac:dyDescent="0.2">
      <c r="A39" s="39">
        <f>FLOOR(IF($E$7&lt;65,C21*31.228%,0),0.01)</f>
        <v>0</v>
      </c>
      <c r="B39" s="39">
        <f>FLOOR(IF($E$7&lt;65,E21*33.1%,E21*15.2%),0.01)</f>
        <v>0</v>
      </c>
      <c r="C39" s="41"/>
      <c r="D39" s="41">
        <f t="shared" ref="D39:D49" si="2">IF(A39&lt;=169.42,A39,169.42)</f>
        <v>0</v>
      </c>
      <c r="E39" s="39">
        <f t="shared" ref="E39:E49" si="3">IF(B39&gt;=169.42,169.42,B39)</f>
        <v>0</v>
      </c>
      <c r="F39" s="40"/>
      <c r="G39" s="42">
        <f>IF(E7&lt;65,IF(B21&lt;&gt;0,D39,E39))</f>
        <v>0</v>
      </c>
    </row>
    <row r="40" spans="1:9" ht="9.75" customHeight="1" x14ac:dyDescent="0.2">
      <c r="A40" s="39">
        <f t="shared" ref="A40:A49" si="4">FLOOR(IF($E$7&lt;65,C22*31.228%,0),0.01)</f>
        <v>0</v>
      </c>
      <c r="B40" s="39">
        <f t="shared" ref="B40:B49" si="5">FLOOR(IF($E$7&lt;65,E22*33.1%,E22*15.2%),0.01)</f>
        <v>0</v>
      </c>
      <c r="C40" s="41"/>
      <c r="D40" s="41">
        <f t="shared" si="2"/>
        <v>0</v>
      </c>
      <c r="E40" s="39">
        <f t="shared" si="3"/>
        <v>0</v>
      </c>
      <c r="F40" s="40"/>
      <c r="G40" s="42">
        <f>IF(E7&lt;65,IF(B22&lt;&gt;0,D40,E40))</f>
        <v>0</v>
      </c>
    </row>
    <row r="41" spans="1:9" ht="9.75" customHeight="1" x14ac:dyDescent="0.2">
      <c r="A41" s="39">
        <f t="shared" si="4"/>
        <v>0</v>
      </c>
      <c r="B41" s="39">
        <f t="shared" si="5"/>
        <v>0</v>
      </c>
      <c r="C41" s="41"/>
      <c r="D41" s="41">
        <f t="shared" si="2"/>
        <v>0</v>
      </c>
      <c r="E41" s="39">
        <f t="shared" si="3"/>
        <v>0</v>
      </c>
      <c r="F41" s="40"/>
      <c r="G41" s="42">
        <f>IF(E7&lt;65,IF(B23&lt;&gt;0,D41,E41))</f>
        <v>0</v>
      </c>
    </row>
    <row r="42" spans="1:9" ht="9.75" customHeight="1" x14ac:dyDescent="0.2">
      <c r="A42" s="39">
        <f t="shared" si="4"/>
        <v>0</v>
      </c>
      <c r="B42" s="39">
        <f t="shared" si="5"/>
        <v>0</v>
      </c>
      <c r="C42" s="41"/>
      <c r="D42" s="41">
        <f t="shared" si="2"/>
        <v>0</v>
      </c>
      <c r="E42" s="39">
        <f t="shared" si="3"/>
        <v>0</v>
      </c>
      <c r="F42" s="40"/>
      <c r="G42" s="42">
        <f>IF(E7&lt;65,IF(B24&lt;&gt;0,D42,E42))</f>
        <v>0</v>
      </c>
    </row>
    <row r="43" spans="1:9" ht="9.75" customHeight="1" x14ac:dyDescent="0.2">
      <c r="A43" s="39">
        <f t="shared" si="4"/>
        <v>0</v>
      </c>
      <c r="B43" s="39">
        <f t="shared" si="5"/>
        <v>0</v>
      </c>
      <c r="C43" s="41"/>
      <c r="D43" s="41">
        <f t="shared" si="2"/>
        <v>0</v>
      </c>
      <c r="E43" s="39">
        <f t="shared" si="3"/>
        <v>0</v>
      </c>
      <c r="F43" s="40"/>
      <c r="G43" s="42">
        <f>IF(E7&lt;65,IF(B25&lt;&gt;0,D43,E43))</f>
        <v>0</v>
      </c>
      <c r="I43" s="43"/>
    </row>
    <row r="44" spans="1:9" ht="9.75" customHeight="1" x14ac:dyDescent="0.2">
      <c r="A44" s="39">
        <f t="shared" si="4"/>
        <v>0</v>
      </c>
      <c r="B44" s="39">
        <f t="shared" si="5"/>
        <v>0</v>
      </c>
      <c r="C44" s="41"/>
      <c r="D44" s="41">
        <f t="shared" si="2"/>
        <v>0</v>
      </c>
      <c r="E44" s="39">
        <f t="shared" si="3"/>
        <v>0</v>
      </c>
      <c r="F44" s="40"/>
      <c r="G44" s="42">
        <f>IF(E7&lt;65,IF(B26&lt;&gt;0,D44,E44))</f>
        <v>0</v>
      </c>
    </row>
    <row r="45" spans="1:9" ht="9.75" customHeight="1" x14ac:dyDescent="0.2">
      <c r="A45" s="39">
        <f t="shared" si="4"/>
        <v>0</v>
      </c>
      <c r="B45" s="39">
        <f t="shared" si="5"/>
        <v>0</v>
      </c>
      <c r="C45" s="41"/>
      <c r="D45" s="41">
        <f t="shared" si="2"/>
        <v>0</v>
      </c>
      <c r="E45" s="39">
        <f t="shared" si="3"/>
        <v>0</v>
      </c>
      <c r="F45" s="40"/>
      <c r="G45" s="42">
        <f>IF(E7&lt;65,IF(B27&lt;&gt;0,D45,E45))</f>
        <v>0</v>
      </c>
    </row>
    <row r="46" spans="1:9" ht="9.75" customHeight="1" x14ac:dyDescent="0.2">
      <c r="A46" s="39">
        <f t="shared" si="4"/>
        <v>0</v>
      </c>
      <c r="B46" s="39">
        <f t="shared" si="5"/>
        <v>0</v>
      </c>
      <c r="C46" s="41"/>
      <c r="D46" s="41">
        <f t="shared" si="2"/>
        <v>0</v>
      </c>
      <c r="E46" s="39">
        <f t="shared" si="3"/>
        <v>0</v>
      </c>
      <c r="F46" s="40"/>
      <c r="G46" s="42">
        <f>IF(E7&lt;65,IF(B28&lt;&gt;0,D46,E46))</f>
        <v>0</v>
      </c>
    </row>
    <row r="47" spans="1:9" ht="9.75" customHeight="1" x14ac:dyDescent="0.2">
      <c r="A47" s="39">
        <f t="shared" si="4"/>
        <v>0</v>
      </c>
      <c r="B47" s="39">
        <f t="shared" si="5"/>
        <v>0</v>
      </c>
      <c r="C47" s="41"/>
      <c r="D47" s="41">
        <f t="shared" si="2"/>
        <v>0</v>
      </c>
      <c r="E47" s="39">
        <f t="shared" si="3"/>
        <v>0</v>
      </c>
      <c r="F47" s="40"/>
      <c r="G47" s="42">
        <f>IF(E7&lt;65,IF(B29&lt;&gt;0,D47,E47))</f>
        <v>0</v>
      </c>
    </row>
    <row r="48" spans="1:9" ht="9.75" customHeight="1" x14ac:dyDescent="0.2">
      <c r="A48" s="39">
        <f t="shared" si="4"/>
        <v>0</v>
      </c>
      <c r="B48" s="39">
        <f t="shared" si="5"/>
        <v>0</v>
      </c>
      <c r="C48" s="41"/>
      <c r="D48" s="41">
        <f t="shared" si="2"/>
        <v>0</v>
      </c>
      <c r="E48" s="39">
        <f t="shared" si="3"/>
        <v>0</v>
      </c>
      <c r="F48" s="40"/>
      <c r="G48" s="42">
        <f>IF(E7&lt;65,IF(B30&lt;&gt;0,D48,E48))</f>
        <v>0</v>
      </c>
    </row>
    <row r="49" spans="1:8" ht="9.75" customHeight="1" x14ac:dyDescent="0.2">
      <c r="A49" s="39">
        <f t="shared" si="4"/>
        <v>0</v>
      </c>
      <c r="B49" s="39">
        <f t="shared" si="5"/>
        <v>0</v>
      </c>
      <c r="C49" s="41"/>
      <c r="D49" s="41">
        <f t="shared" si="2"/>
        <v>0</v>
      </c>
      <c r="E49" s="39">
        <f t="shared" si="3"/>
        <v>0</v>
      </c>
      <c r="F49" s="40"/>
      <c r="G49" s="42">
        <f>IF(E7&lt;65,IF(B31&lt;&gt;0,D49,E49))</f>
        <v>0</v>
      </c>
    </row>
    <row r="50" spans="1:8" ht="9.75" customHeight="1" x14ac:dyDescent="0.2">
      <c r="A50" s="40"/>
      <c r="B50" s="40"/>
      <c r="C50" s="40"/>
      <c r="D50" s="40"/>
      <c r="E50" s="40"/>
      <c r="F50" s="40"/>
      <c r="G50" s="40"/>
    </row>
    <row r="51" spans="1:8" ht="9.75" customHeight="1" x14ac:dyDescent="0.2">
      <c r="A51" s="39" t="s">
        <v>54</v>
      </c>
      <c r="B51" s="39" t="s">
        <v>42</v>
      </c>
      <c r="C51" s="40"/>
      <c r="D51" s="40"/>
      <c r="E51" s="39"/>
      <c r="F51" s="40"/>
      <c r="G51" s="40"/>
      <c r="H51" s="44"/>
    </row>
    <row r="52" spans="1:8" ht="9.75" customHeight="1" x14ac:dyDescent="0.2">
      <c r="A52" s="39">
        <f>IF(B38&gt;=177.08,177.08,B38)</f>
        <v>0</v>
      </c>
      <c r="B52" s="39">
        <f>IF(B38&gt;=141.33,141.33,B38)</f>
        <v>0</v>
      </c>
      <c r="C52" s="40"/>
      <c r="D52" s="39" t="b">
        <f>IF(E7&gt;=65,IF((E11=1),B52,A52))</f>
        <v>0</v>
      </c>
      <c r="E52" s="41"/>
      <c r="F52" s="40"/>
      <c r="G52" s="40"/>
      <c r="H52" s="45"/>
    </row>
    <row r="53" spans="1:8" ht="9.75" customHeight="1" x14ac:dyDescent="0.2">
      <c r="A53" s="39">
        <f t="shared" ref="A53:A63" si="6">IF(B39&gt;=177.08,177.08,B39)</f>
        <v>0</v>
      </c>
      <c r="B53" s="39">
        <f t="shared" ref="B53:B63" si="7">IF(B39&gt;=141.33,141.33,B39)</f>
        <v>0</v>
      </c>
      <c r="C53" s="40"/>
      <c r="D53" s="39" t="b">
        <f>IF(E7&gt;=65,IF((E11=1),B53,A53))</f>
        <v>0</v>
      </c>
      <c r="E53" s="41"/>
      <c r="F53" s="40"/>
      <c r="G53" s="40"/>
      <c r="H53" s="45"/>
    </row>
    <row r="54" spans="1:8" ht="9.75" customHeight="1" x14ac:dyDescent="0.2">
      <c r="A54" s="39">
        <f t="shared" si="6"/>
        <v>0</v>
      </c>
      <c r="B54" s="39">
        <f t="shared" si="7"/>
        <v>0</v>
      </c>
      <c r="C54" s="40"/>
      <c r="D54" s="39" t="b">
        <f>IF(E7&gt;=65,IF((E11=1),B54,A54))</f>
        <v>0</v>
      </c>
      <c r="E54" s="41"/>
      <c r="F54" s="40"/>
      <c r="G54" s="40"/>
      <c r="H54" s="45"/>
    </row>
    <row r="55" spans="1:8" ht="9.75" customHeight="1" x14ac:dyDescent="0.2">
      <c r="A55" s="39">
        <f t="shared" si="6"/>
        <v>0</v>
      </c>
      <c r="B55" s="39">
        <f t="shared" si="7"/>
        <v>0</v>
      </c>
      <c r="C55" s="40"/>
      <c r="D55" s="39" t="b">
        <f>IF(E7&gt;=65,IF((E11=1),B55,A55))</f>
        <v>0</v>
      </c>
      <c r="E55" s="41"/>
      <c r="F55" s="40"/>
      <c r="G55" s="40"/>
      <c r="H55" s="45"/>
    </row>
    <row r="56" spans="1:8" ht="9.75" customHeight="1" x14ac:dyDescent="0.2">
      <c r="A56" s="39">
        <f t="shared" si="6"/>
        <v>0</v>
      </c>
      <c r="B56" s="39">
        <f t="shared" si="7"/>
        <v>0</v>
      </c>
      <c r="C56" s="40"/>
      <c r="D56" s="39" t="b">
        <f>IF(E7&gt;=65,IF((E11=1),B56,A56))</f>
        <v>0</v>
      </c>
      <c r="E56" s="41"/>
      <c r="F56" s="40"/>
      <c r="G56" s="40"/>
      <c r="H56" s="45"/>
    </row>
    <row r="57" spans="1:8" ht="9.75" customHeight="1" x14ac:dyDescent="0.2">
      <c r="A57" s="39">
        <f t="shared" si="6"/>
        <v>0</v>
      </c>
      <c r="B57" s="39">
        <f t="shared" si="7"/>
        <v>0</v>
      </c>
      <c r="C57" s="40"/>
      <c r="D57" s="39" t="b">
        <f>IF(E7&gt;=65,IF((E11=1),B57,A57))</f>
        <v>0</v>
      </c>
      <c r="E57" s="41"/>
      <c r="F57" s="40"/>
      <c r="G57" s="40"/>
      <c r="H57" s="45"/>
    </row>
    <row r="58" spans="1:8" ht="9.75" customHeight="1" x14ac:dyDescent="0.2">
      <c r="A58" s="39">
        <f t="shared" si="6"/>
        <v>0</v>
      </c>
      <c r="B58" s="39">
        <f t="shared" si="7"/>
        <v>0</v>
      </c>
      <c r="C58" s="40"/>
      <c r="D58" s="39" t="b">
        <f>IF(E7&gt;=65,IF((E11=1),B58,A58))</f>
        <v>0</v>
      </c>
      <c r="E58" s="41"/>
      <c r="F58" s="40"/>
      <c r="G58" s="40"/>
      <c r="H58" s="45"/>
    </row>
    <row r="59" spans="1:8" ht="9.75" customHeight="1" x14ac:dyDescent="0.2">
      <c r="A59" s="39">
        <f t="shared" si="6"/>
        <v>0</v>
      </c>
      <c r="B59" s="39">
        <f t="shared" si="7"/>
        <v>0</v>
      </c>
      <c r="C59" s="40"/>
      <c r="D59" s="39" t="b">
        <f>IF(E7&gt;=65,IF((E11=1),B59,A59))</f>
        <v>0</v>
      </c>
      <c r="E59" s="41"/>
      <c r="F59" s="40"/>
      <c r="G59" s="40"/>
      <c r="H59" s="45"/>
    </row>
    <row r="60" spans="1:8" ht="9.75" customHeight="1" x14ac:dyDescent="0.2">
      <c r="A60" s="39">
        <f t="shared" si="6"/>
        <v>0</v>
      </c>
      <c r="B60" s="39">
        <f t="shared" si="7"/>
        <v>0</v>
      </c>
      <c r="C60" s="40"/>
      <c r="D60" s="39" t="b">
        <f>IF(E7&gt;=65,IF((E11=1),B60,A60))</f>
        <v>0</v>
      </c>
      <c r="E60" s="41"/>
      <c r="F60" s="40"/>
      <c r="G60" s="40"/>
      <c r="H60" s="45"/>
    </row>
    <row r="61" spans="1:8" ht="9.75" customHeight="1" x14ac:dyDescent="0.2">
      <c r="A61" s="39">
        <f t="shared" si="6"/>
        <v>0</v>
      </c>
      <c r="B61" s="39">
        <f t="shared" si="7"/>
        <v>0</v>
      </c>
      <c r="C61" s="40"/>
      <c r="D61" s="39" t="b">
        <f>IF(E7&gt;=65,IF((E11=1),B61,A61))</f>
        <v>0</v>
      </c>
      <c r="E61" s="41"/>
      <c r="F61" s="40"/>
      <c r="G61" s="40"/>
      <c r="H61" s="45"/>
    </row>
    <row r="62" spans="1:8" ht="9.75" customHeight="1" x14ac:dyDescent="0.2">
      <c r="A62" s="39">
        <f t="shared" si="6"/>
        <v>0</v>
      </c>
      <c r="B62" s="39">
        <f t="shared" si="7"/>
        <v>0</v>
      </c>
      <c r="C62" s="40"/>
      <c r="D62" s="39" t="b">
        <f>IF(E7&gt;=65,IF((E11=1),B62,A62))</f>
        <v>0</v>
      </c>
      <c r="E62" s="41"/>
      <c r="F62" s="40"/>
      <c r="G62" s="40"/>
      <c r="H62" s="45"/>
    </row>
    <row r="63" spans="1:8" ht="9.75" customHeight="1" x14ac:dyDescent="0.2">
      <c r="A63" s="39">
        <f t="shared" si="6"/>
        <v>0</v>
      </c>
      <c r="B63" s="39">
        <f t="shared" si="7"/>
        <v>0</v>
      </c>
      <c r="C63" s="40"/>
      <c r="D63" s="39" t="b">
        <f>IF(E7&gt;=65,IF((E11=1),B63,A63))</f>
        <v>0</v>
      </c>
      <c r="E63" s="41"/>
      <c r="F63" s="40"/>
      <c r="G63" s="40"/>
      <c r="H63" s="45"/>
    </row>
    <row r="64" spans="1:8" ht="9.75" customHeight="1" x14ac:dyDescent="0.2">
      <c r="A64" s="46"/>
      <c r="B64" s="46"/>
      <c r="C64" s="46"/>
      <c r="D64" s="46"/>
      <c r="E64" s="38"/>
      <c r="F64" s="38"/>
      <c r="G64" s="38"/>
    </row>
    <row r="65" spans="1:7" x14ac:dyDescent="0.2">
      <c r="A65" s="178"/>
      <c r="B65" s="179"/>
      <c r="C65" s="178"/>
      <c r="D65" s="178"/>
      <c r="E65" s="178"/>
      <c r="F65" s="178"/>
      <c r="G65" s="178"/>
    </row>
    <row r="66" spans="1:7" x14ac:dyDescent="0.2">
      <c r="B66" s="44"/>
      <c r="C66" s="44"/>
      <c r="D66" s="44"/>
      <c r="E66" s="44"/>
      <c r="F66" s="44"/>
      <c r="G66" s="44"/>
    </row>
    <row r="67" spans="1:7" x14ac:dyDescent="0.2">
      <c r="B67" s="44"/>
    </row>
    <row r="68" spans="1:7" x14ac:dyDescent="0.2">
      <c r="B68" s="44"/>
    </row>
    <row r="69" spans="1:7" x14ac:dyDescent="0.2">
      <c r="B69" s="44"/>
    </row>
    <row r="70" spans="1:7" x14ac:dyDescent="0.2">
      <c r="B70" s="44"/>
    </row>
    <row r="71" spans="1:7" x14ac:dyDescent="0.2">
      <c r="B71" s="44"/>
    </row>
    <row r="72" spans="1:7" x14ac:dyDescent="0.2">
      <c r="B72" s="44"/>
    </row>
    <row r="73" spans="1:7" x14ac:dyDescent="0.2">
      <c r="B73" s="44"/>
    </row>
    <row r="74" spans="1:7" x14ac:dyDescent="0.2">
      <c r="A74" s="44"/>
      <c r="B74" s="44"/>
    </row>
  </sheetData>
  <sheetProtection algorithmName="SHA-512" hashValue="EOvI2lyoZWWLHaWWsMRWpK9uBHFwnU7B4idcfiOWSyWszteNktyrj0jF/C9YBD68t5bEaPDgPmhX8RUaEK548g==" saltValue="R3UedLNKWsy6zZHezZPolA==" spinCount="100000" sheet="1" objects="1" scenarios="1" selectLockedCells="1"/>
  <phoneticPr fontId="7" type="noConversion"/>
  <pageMargins left="0.75" right="0.62" top="0.82" bottom="0.79" header="0.5" footer="0.5"/>
  <pageSetup paperSize="9" orientation="portrait" r:id="rId1"/>
  <headerFooter alignWithMargins="0">
    <oddFooter>&amp;R&amp;8J. van Dalen Opleidingen SoZaWe - U</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showGridLines="0" workbookViewId="0">
      <selection activeCell="B128" sqref="B128"/>
    </sheetView>
  </sheetViews>
  <sheetFormatPr defaultRowHeight="12.75" x14ac:dyDescent="0.2"/>
  <cols>
    <col min="1" max="1" width="1.5703125" style="3" customWidth="1"/>
    <col min="2" max="10" width="9.140625" style="3"/>
    <col min="11" max="11" width="4.140625" style="3" customWidth="1"/>
    <col min="12" max="12" width="9.140625" style="2"/>
    <col min="13" max="16384" width="9.140625" style="3"/>
  </cols>
  <sheetData>
    <row r="1" spans="1:11" ht="21" customHeight="1" x14ac:dyDescent="0.2"/>
    <row r="2" spans="1:11" x14ac:dyDescent="0.2">
      <c r="A2" s="1"/>
      <c r="B2" s="1"/>
      <c r="C2" s="1"/>
      <c r="D2" s="1"/>
      <c r="E2" s="1"/>
      <c r="F2" s="1"/>
      <c r="G2" s="1"/>
      <c r="H2" s="1"/>
      <c r="I2" s="1"/>
      <c r="J2" s="1"/>
      <c r="K2" s="1"/>
    </row>
    <row r="3" spans="1:11" x14ac:dyDescent="0.2">
      <c r="A3" s="1"/>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
      <c r="C5" s="1"/>
      <c r="D5" s="1"/>
      <c r="E5" s="1"/>
      <c r="F5" s="1"/>
      <c r="G5" s="1"/>
      <c r="H5" s="1"/>
      <c r="I5" s="1"/>
      <c r="J5" s="1"/>
      <c r="K5" s="1"/>
    </row>
    <row r="6" spans="1:11" x14ac:dyDescent="0.2">
      <c r="A6" s="1"/>
      <c r="B6" s="1"/>
      <c r="C6" s="1"/>
      <c r="D6" s="1"/>
      <c r="E6" s="1"/>
      <c r="F6" s="1"/>
      <c r="G6" s="1"/>
      <c r="H6" s="1"/>
      <c r="I6" s="1"/>
      <c r="J6" s="1"/>
      <c r="K6" s="1"/>
    </row>
    <row r="7" spans="1:11" x14ac:dyDescent="0.2">
      <c r="A7" s="1"/>
      <c r="B7" s="1"/>
      <c r="C7" s="1"/>
      <c r="D7" s="1"/>
      <c r="E7" s="1"/>
      <c r="F7" s="1"/>
      <c r="G7" s="1"/>
      <c r="H7" s="1"/>
      <c r="I7" s="1"/>
      <c r="J7" s="1"/>
      <c r="K7" s="1"/>
    </row>
    <row r="8" spans="1:11" x14ac:dyDescent="0.2">
      <c r="A8" s="1"/>
      <c r="B8" s="1"/>
      <c r="C8" s="1"/>
      <c r="D8" s="1"/>
      <c r="E8" s="1"/>
      <c r="F8" s="1"/>
      <c r="G8" s="1"/>
      <c r="H8" s="1"/>
      <c r="I8" s="1"/>
      <c r="J8" s="1"/>
      <c r="K8" s="1"/>
    </row>
    <row r="9" spans="1:11" x14ac:dyDescent="0.2">
      <c r="A9" s="1"/>
      <c r="B9" s="1"/>
      <c r="C9" s="1"/>
      <c r="D9" s="1"/>
      <c r="E9" s="1"/>
      <c r="F9" s="1"/>
      <c r="G9" s="1"/>
      <c r="H9" s="1"/>
      <c r="I9" s="1"/>
      <c r="J9" s="1"/>
      <c r="K9" s="1"/>
    </row>
    <row r="10" spans="1:11" x14ac:dyDescent="0.2">
      <c r="A10" s="1"/>
      <c r="B10" s="1"/>
      <c r="C10" s="1"/>
      <c r="D10" s="1"/>
      <c r="E10" s="1"/>
      <c r="F10" s="1"/>
      <c r="G10" s="1"/>
      <c r="H10" s="1"/>
      <c r="I10" s="1"/>
      <c r="J10" s="1"/>
      <c r="K10" s="1"/>
    </row>
    <row r="11" spans="1:11" x14ac:dyDescent="0.2">
      <c r="A11" s="1"/>
      <c r="B11" s="1"/>
      <c r="C11" s="1"/>
      <c r="D11" s="1"/>
      <c r="E11" s="1"/>
      <c r="F11" s="1"/>
      <c r="G11" s="1"/>
      <c r="H11" s="1"/>
      <c r="I11" s="1"/>
      <c r="J11" s="1"/>
      <c r="K11" s="1"/>
    </row>
    <row r="12" spans="1:11" x14ac:dyDescent="0.2">
      <c r="A12" s="1"/>
      <c r="B12" s="1"/>
      <c r="C12" s="1"/>
      <c r="D12" s="1"/>
      <c r="E12" s="1"/>
      <c r="F12" s="1"/>
      <c r="G12" s="1"/>
      <c r="H12" s="1"/>
      <c r="I12" s="1"/>
      <c r="J12" s="1"/>
      <c r="K12" s="1"/>
    </row>
    <row r="13" spans="1:11" x14ac:dyDescent="0.2">
      <c r="A13" s="1"/>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1"/>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1"/>
      <c r="B18" s="1"/>
      <c r="C18" s="1"/>
      <c r="D18" s="1"/>
      <c r="E18" s="1"/>
      <c r="F18" s="1"/>
      <c r="G18" s="1"/>
      <c r="H18" s="1"/>
      <c r="I18" s="1"/>
      <c r="J18" s="1"/>
      <c r="K18" s="1"/>
    </row>
    <row r="19" spans="1:11" x14ac:dyDescent="0.2">
      <c r="A19" s="1"/>
      <c r="B19" s="1"/>
      <c r="C19" s="1"/>
      <c r="D19" s="1"/>
      <c r="E19" s="1"/>
      <c r="F19" s="1"/>
      <c r="G19" s="1"/>
      <c r="H19" s="1"/>
      <c r="I19" s="1"/>
      <c r="J19" s="1"/>
      <c r="K19" s="1"/>
    </row>
    <row r="20" spans="1:11" x14ac:dyDescent="0.2">
      <c r="A20" s="1"/>
      <c r="B20" s="1"/>
      <c r="C20" s="1"/>
      <c r="D20" s="1"/>
      <c r="E20" s="1"/>
      <c r="F20" s="1"/>
      <c r="G20" s="1"/>
      <c r="H20" s="1"/>
      <c r="I20" s="1"/>
      <c r="J20" s="1"/>
      <c r="K20" s="1"/>
    </row>
    <row r="21" spans="1:11" x14ac:dyDescent="0.2">
      <c r="A21" s="1"/>
      <c r="B21" s="1"/>
      <c r="C21" s="1"/>
      <c r="D21" s="1"/>
      <c r="E21" s="1"/>
      <c r="F21" s="1"/>
      <c r="G21" s="1"/>
      <c r="H21" s="1"/>
      <c r="I21" s="1"/>
      <c r="J21" s="1"/>
      <c r="K21" s="1"/>
    </row>
    <row r="22" spans="1:11" x14ac:dyDescent="0.2">
      <c r="A22" s="1"/>
      <c r="B22" s="1"/>
      <c r="C22" s="1"/>
      <c r="D22" s="1"/>
      <c r="E22" s="1"/>
      <c r="F22" s="1"/>
      <c r="G22" s="1"/>
      <c r="H22" s="1"/>
      <c r="I22" s="1"/>
      <c r="J22" s="1"/>
      <c r="K22" s="1"/>
    </row>
    <row r="23" spans="1:11" x14ac:dyDescent="0.2">
      <c r="A23" s="1"/>
      <c r="B23" s="1"/>
      <c r="C23" s="1"/>
      <c r="D23" s="1"/>
      <c r="E23" s="1"/>
      <c r="F23" s="1"/>
      <c r="G23" s="1"/>
      <c r="H23" s="1"/>
      <c r="I23" s="1"/>
      <c r="J23" s="1"/>
      <c r="K23" s="1"/>
    </row>
    <row r="24" spans="1:11" x14ac:dyDescent="0.2">
      <c r="A24" s="1"/>
      <c r="B24" s="1"/>
      <c r="C24" s="1"/>
      <c r="D24" s="1"/>
      <c r="E24" s="1"/>
      <c r="F24" s="1"/>
      <c r="G24" s="1"/>
      <c r="H24" s="1"/>
      <c r="I24" s="1"/>
      <c r="J24" s="1"/>
      <c r="K24" s="1"/>
    </row>
    <row r="25" spans="1:11" x14ac:dyDescent="0.2">
      <c r="A25" s="1"/>
      <c r="B25" s="1"/>
      <c r="C25" s="1"/>
      <c r="D25" s="1"/>
      <c r="E25" s="1"/>
      <c r="F25" s="1"/>
      <c r="G25" s="1"/>
      <c r="H25" s="1"/>
      <c r="I25" s="1"/>
      <c r="J25" s="1"/>
      <c r="K25" s="1"/>
    </row>
    <row r="26" spans="1:11" x14ac:dyDescent="0.2">
      <c r="A26" s="1"/>
      <c r="B26" s="1"/>
      <c r="C26" s="1"/>
      <c r="D26" s="1"/>
      <c r="E26" s="1"/>
      <c r="F26" s="1"/>
      <c r="G26" s="1"/>
      <c r="H26" s="1"/>
      <c r="I26" s="1"/>
      <c r="J26" s="1"/>
      <c r="K26" s="1"/>
    </row>
    <row r="27" spans="1:11" x14ac:dyDescent="0.2">
      <c r="A27" s="1"/>
      <c r="B27" s="1"/>
      <c r="C27" s="1"/>
      <c r="D27" s="1"/>
      <c r="E27" s="1"/>
      <c r="F27" s="1"/>
      <c r="G27" s="1"/>
      <c r="H27" s="1"/>
      <c r="I27" s="1"/>
      <c r="J27" s="1"/>
      <c r="K27" s="1"/>
    </row>
    <row r="28" spans="1:11" x14ac:dyDescent="0.2">
      <c r="A28" s="1"/>
      <c r="B28" s="1"/>
      <c r="C28" s="1"/>
      <c r="D28" s="1"/>
      <c r="E28" s="1"/>
      <c r="F28" s="1"/>
      <c r="G28" s="1"/>
      <c r="H28" s="1"/>
      <c r="I28" s="1"/>
      <c r="J28" s="1"/>
      <c r="K28" s="1"/>
    </row>
    <row r="29" spans="1:11" x14ac:dyDescent="0.2">
      <c r="A29" s="1"/>
      <c r="B29" s="1"/>
      <c r="C29" s="1"/>
      <c r="D29" s="1"/>
      <c r="E29" s="1"/>
      <c r="F29" s="1"/>
      <c r="G29" s="1"/>
      <c r="H29" s="1"/>
      <c r="I29" s="1"/>
      <c r="J29" s="1"/>
      <c r="K29" s="1"/>
    </row>
    <row r="30" spans="1:11" x14ac:dyDescent="0.2">
      <c r="A30" s="1"/>
      <c r="B30" s="1"/>
      <c r="C30" s="1"/>
      <c r="D30" s="1"/>
      <c r="E30" s="1"/>
      <c r="F30" s="1"/>
      <c r="G30" s="1"/>
      <c r="H30" s="1"/>
      <c r="I30" s="1"/>
      <c r="J30" s="1"/>
      <c r="K30" s="1"/>
    </row>
    <row r="31" spans="1:11" x14ac:dyDescent="0.2">
      <c r="A31" s="1"/>
      <c r="B31" s="1"/>
      <c r="C31" s="1"/>
      <c r="D31" s="1"/>
      <c r="E31" s="1"/>
      <c r="F31" s="1"/>
      <c r="G31" s="1"/>
      <c r="H31" s="1"/>
      <c r="I31" s="1"/>
      <c r="J31" s="1"/>
      <c r="K31" s="1"/>
    </row>
    <row r="32" spans="1:11" x14ac:dyDescent="0.2">
      <c r="A32" s="1"/>
      <c r="B32" s="1"/>
      <c r="C32" s="1"/>
      <c r="D32" s="1"/>
      <c r="E32" s="1"/>
      <c r="F32" s="1"/>
      <c r="G32" s="1"/>
      <c r="H32" s="1"/>
      <c r="I32" s="1"/>
      <c r="J32" s="1"/>
      <c r="K32" s="1"/>
    </row>
    <row r="33" spans="1:11" x14ac:dyDescent="0.2">
      <c r="A33" s="1"/>
      <c r="B33" s="1"/>
      <c r="C33" s="1"/>
      <c r="D33" s="1"/>
      <c r="E33" s="1"/>
      <c r="F33" s="1"/>
      <c r="G33" s="1"/>
      <c r="H33" s="1"/>
      <c r="I33" s="1"/>
      <c r="J33" s="1"/>
      <c r="K33" s="1"/>
    </row>
    <row r="34" spans="1:11" x14ac:dyDescent="0.2">
      <c r="A34" s="1"/>
      <c r="B34" s="1"/>
      <c r="C34" s="1"/>
      <c r="D34" s="1"/>
      <c r="E34" s="1"/>
      <c r="F34" s="1"/>
      <c r="G34" s="1"/>
      <c r="H34" s="1"/>
      <c r="I34" s="1"/>
      <c r="J34" s="1"/>
      <c r="K34" s="1"/>
    </row>
    <row r="35" spans="1:11" x14ac:dyDescent="0.2">
      <c r="A35" s="1"/>
      <c r="B35" s="1"/>
      <c r="C35" s="1"/>
      <c r="D35" s="1"/>
      <c r="E35" s="1"/>
      <c r="F35" s="1"/>
      <c r="G35" s="1"/>
      <c r="H35" s="1"/>
      <c r="I35" s="1"/>
      <c r="J35" s="1"/>
      <c r="K35" s="1"/>
    </row>
    <row r="36" spans="1:11" x14ac:dyDescent="0.2">
      <c r="A36" s="1"/>
      <c r="B36" s="1"/>
      <c r="C36" s="1"/>
      <c r="D36" s="1"/>
      <c r="E36" s="1"/>
      <c r="F36" s="1"/>
      <c r="G36" s="1"/>
      <c r="H36" s="1"/>
      <c r="I36" s="1"/>
      <c r="J36" s="1"/>
      <c r="K36" s="1"/>
    </row>
    <row r="37" spans="1:11" x14ac:dyDescent="0.2">
      <c r="A37" s="1"/>
      <c r="B37" s="1"/>
      <c r="C37" s="1"/>
      <c r="D37" s="1"/>
      <c r="E37" s="1"/>
      <c r="F37" s="1"/>
      <c r="G37" s="1"/>
      <c r="H37" s="1"/>
      <c r="I37" s="1"/>
      <c r="J37" s="1"/>
      <c r="K37" s="1"/>
    </row>
    <row r="38" spans="1:11" x14ac:dyDescent="0.2">
      <c r="A38" s="1"/>
      <c r="B38" s="1"/>
      <c r="C38" s="1"/>
      <c r="D38" s="1"/>
      <c r="E38" s="1"/>
      <c r="F38" s="1"/>
      <c r="G38" s="1"/>
      <c r="H38" s="1"/>
      <c r="I38" s="1"/>
      <c r="J38" s="1"/>
      <c r="K38" s="1"/>
    </row>
    <row r="39" spans="1:11" x14ac:dyDescent="0.2">
      <c r="A39" s="1"/>
      <c r="B39" s="1"/>
      <c r="C39" s="1"/>
      <c r="D39" s="1"/>
      <c r="E39" s="1"/>
      <c r="F39" s="1"/>
      <c r="G39" s="1"/>
      <c r="H39" s="1"/>
      <c r="I39" s="1"/>
      <c r="J39" s="1"/>
      <c r="K39" s="1"/>
    </row>
    <row r="40" spans="1:11" x14ac:dyDescent="0.2">
      <c r="A40" s="1"/>
      <c r="B40" s="1"/>
      <c r="C40" s="1"/>
      <c r="D40" s="1"/>
      <c r="E40" s="1"/>
      <c r="F40" s="1"/>
      <c r="G40" s="1"/>
      <c r="H40" s="1"/>
      <c r="I40" s="1"/>
      <c r="J40" s="1"/>
      <c r="K40" s="1"/>
    </row>
    <row r="41" spans="1:11" x14ac:dyDescent="0.2">
      <c r="A41" s="1"/>
      <c r="B41" s="1"/>
      <c r="C41" s="1"/>
      <c r="D41" s="1"/>
      <c r="E41" s="1"/>
      <c r="F41" s="1"/>
      <c r="G41" s="1"/>
      <c r="H41" s="1"/>
      <c r="I41" s="1"/>
      <c r="J41" s="1"/>
      <c r="K41" s="1"/>
    </row>
    <row r="42" spans="1:11" x14ac:dyDescent="0.2">
      <c r="A42" s="1"/>
      <c r="B42" s="1"/>
      <c r="C42" s="1"/>
      <c r="D42" s="1"/>
      <c r="E42" s="1"/>
      <c r="F42" s="1"/>
      <c r="G42" s="1"/>
      <c r="H42" s="1"/>
      <c r="I42" s="1"/>
      <c r="J42" s="1"/>
      <c r="K42" s="1"/>
    </row>
    <row r="43" spans="1:11" x14ac:dyDescent="0.2">
      <c r="A43" s="1"/>
      <c r="B43" s="1"/>
      <c r="C43" s="1"/>
      <c r="D43" s="1"/>
      <c r="E43" s="1"/>
      <c r="F43" s="1"/>
      <c r="G43" s="1"/>
      <c r="H43" s="1"/>
      <c r="I43" s="1"/>
      <c r="J43" s="1"/>
      <c r="K43" s="1"/>
    </row>
    <row r="44" spans="1:11" x14ac:dyDescent="0.2">
      <c r="A44" s="1"/>
      <c r="B44" s="1"/>
      <c r="C44" s="1"/>
      <c r="D44" s="1"/>
      <c r="E44" s="1"/>
      <c r="F44" s="1"/>
      <c r="G44" s="1"/>
      <c r="H44" s="1"/>
      <c r="I44" s="1"/>
      <c r="J44" s="1"/>
      <c r="K44" s="1"/>
    </row>
    <row r="45" spans="1:11" x14ac:dyDescent="0.2">
      <c r="A45" s="1"/>
      <c r="B45" s="1"/>
      <c r="C45" s="1"/>
      <c r="D45" s="1"/>
      <c r="E45" s="1"/>
      <c r="F45" s="1"/>
      <c r="G45" s="1"/>
      <c r="H45" s="1"/>
      <c r="I45" s="1"/>
      <c r="J45" s="1"/>
      <c r="K45" s="1"/>
    </row>
    <row r="46" spans="1:11" x14ac:dyDescent="0.2">
      <c r="A46" s="1"/>
      <c r="B46" s="1"/>
      <c r="C46" s="1"/>
      <c r="D46" s="1"/>
      <c r="E46" s="1"/>
      <c r="F46" s="1"/>
      <c r="G46" s="1"/>
      <c r="H46" s="1"/>
      <c r="I46" s="1"/>
      <c r="J46" s="1"/>
      <c r="K46" s="1"/>
    </row>
    <row r="47" spans="1:11" x14ac:dyDescent="0.2">
      <c r="A47" s="1"/>
      <c r="B47" s="1"/>
      <c r="C47" s="1"/>
      <c r="D47" s="1"/>
      <c r="E47" s="1"/>
      <c r="F47" s="1"/>
      <c r="G47" s="1"/>
      <c r="H47" s="1"/>
      <c r="I47" s="1"/>
      <c r="J47" s="1"/>
      <c r="K47" s="1"/>
    </row>
    <row r="48" spans="1:11" x14ac:dyDescent="0.2">
      <c r="A48" s="1"/>
      <c r="B48" s="1"/>
      <c r="C48" s="1"/>
      <c r="D48" s="1"/>
      <c r="E48" s="1"/>
      <c r="F48" s="1"/>
      <c r="G48" s="1"/>
      <c r="H48" s="1"/>
      <c r="I48" s="1"/>
      <c r="J48" s="1"/>
      <c r="K48" s="1"/>
    </row>
    <row r="49" spans="1:11" x14ac:dyDescent="0.2">
      <c r="A49" s="1"/>
      <c r="B49" s="1"/>
      <c r="C49" s="1"/>
      <c r="D49" s="1"/>
      <c r="E49" s="1"/>
      <c r="F49" s="1"/>
      <c r="G49" s="1"/>
      <c r="H49" s="1"/>
      <c r="I49" s="1"/>
      <c r="J49" s="1"/>
      <c r="K49" s="1"/>
    </row>
    <row r="50" spans="1:11" x14ac:dyDescent="0.2">
      <c r="A50" s="1"/>
      <c r="B50" s="1"/>
      <c r="C50" s="1"/>
      <c r="D50" s="1"/>
      <c r="E50" s="1"/>
      <c r="F50" s="1"/>
      <c r="G50" s="1"/>
      <c r="H50" s="1"/>
      <c r="I50" s="1"/>
      <c r="J50" s="1"/>
      <c r="K50" s="1"/>
    </row>
    <row r="51" spans="1:11" x14ac:dyDescent="0.2">
      <c r="A51" s="1"/>
      <c r="B51" s="1"/>
      <c r="C51" s="1"/>
      <c r="D51" s="1"/>
      <c r="E51" s="1"/>
      <c r="F51" s="1"/>
      <c r="G51" s="1"/>
      <c r="H51" s="1"/>
      <c r="I51" s="1"/>
      <c r="J51" s="1"/>
      <c r="K51" s="1"/>
    </row>
    <row r="52" spans="1:11" x14ac:dyDescent="0.2">
      <c r="A52" s="1"/>
      <c r="B52" s="1"/>
      <c r="C52" s="1"/>
      <c r="D52" s="1"/>
      <c r="E52" s="1"/>
      <c r="F52" s="1"/>
      <c r="G52" s="1"/>
      <c r="H52" s="1"/>
      <c r="I52" s="1"/>
      <c r="J52" s="1"/>
      <c r="K52" s="1"/>
    </row>
    <row r="53" spans="1:11" x14ac:dyDescent="0.2">
      <c r="A53" s="1"/>
      <c r="B53" s="1"/>
      <c r="C53" s="1"/>
      <c r="D53" s="1"/>
      <c r="E53" s="1"/>
      <c r="F53" s="1"/>
      <c r="G53" s="1"/>
      <c r="H53" s="1"/>
      <c r="I53" s="1"/>
      <c r="J53" s="1"/>
      <c r="K53" s="1"/>
    </row>
    <row r="54" spans="1:11" x14ac:dyDescent="0.2">
      <c r="A54" s="1"/>
      <c r="B54" s="1"/>
      <c r="C54" s="1"/>
      <c r="D54" s="1"/>
      <c r="E54" s="1"/>
      <c r="F54" s="1"/>
      <c r="G54" s="1"/>
      <c r="H54" s="1"/>
      <c r="I54" s="1"/>
      <c r="J54" s="1"/>
      <c r="K54" s="1"/>
    </row>
    <row r="55" spans="1:11" x14ac:dyDescent="0.2">
      <c r="A55" s="1"/>
      <c r="B55" s="1"/>
      <c r="C55" s="1"/>
      <c r="D55" s="1"/>
      <c r="E55" s="1"/>
      <c r="F55" s="1"/>
      <c r="G55" s="1"/>
      <c r="H55" s="1"/>
      <c r="I55" s="1"/>
      <c r="J55" s="1"/>
      <c r="K55" s="1"/>
    </row>
    <row r="56" spans="1:11" x14ac:dyDescent="0.2">
      <c r="A56" s="1"/>
      <c r="B56" s="180" t="s">
        <v>134</v>
      </c>
      <c r="C56" s="1"/>
      <c r="D56" s="1"/>
      <c r="E56" s="1"/>
      <c r="F56" s="1"/>
      <c r="G56" s="1"/>
      <c r="H56" s="1"/>
      <c r="I56" s="1"/>
      <c r="J56" s="1"/>
      <c r="K56" s="1"/>
    </row>
    <row r="57" spans="1:11" ht="18.75" customHeight="1" x14ac:dyDescent="0.2">
      <c r="A57" s="5"/>
      <c r="B57" s="5"/>
      <c r="C57" s="5"/>
      <c r="D57" s="5"/>
      <c r="E57" s="5"/>
      <c r="F57" s="5"/>
      <c r="G57" s="5"/>
      <c r="H57" s="5"/>
      <c r="I57" s="5"/>
      <c r="J57" s="5"/>
      <c r="K57" s="5"/>
    </row>
    <row r="58" spans="1:11" ht="31.5" customHeight="1" x14ac:dyDescent="0.2">
      <c r="A58" s="5"/>
      <c r="B58" s="5"/>
      <c r="C58" s="5"/>
      <c r="D58" s="5"/>
      <c r="E58" s="5"/>
      <c r="F58" s="5"/>
      <c r="G58" s="5"/>
      <c r="H58" s="5"/>
      <c r="I58" s="5"/>
      <c r="J58" s="5"/>
      <c r="K58" s="5"/>
    </row>
    <row r="59" spans="1:11" x14ac:dyDescent="0.2">
      <c r="A59" s="1"/>
      <c r="B59" s="1"/>
      <c r="C59" s="1"/>
      <c r="D59" s="1"/>
      <c r="E59" s="1"/>
      <c r="F59" s="1"/>
      <c r="G59" s="1"/>
      <c r="H59" s="1"/>
      <c r="I59" s="1"/>
      <c r="J59" s="1"/>
      <c r="K59" s="1"/>
    </row>
    <row r="60" spans="1:11" x14ac:dyDescent="0.2">
      <c r="A60" s="1"/>
      <c r="B60" s="1"/>
      <c r="C60" s="1"/>
      <c r="D60" s="1"/>
      <c r="E60" s="1"/>
      <c r="F60" s="1"/>
      <c r="G60" s="1"/>
      <c r="H60" s="1"/>
      <c r="I60" s="1"/>
      <c r="J60" s="1"/>
      <c r="K60" s="1"/>
    </row>
    <row r="61" spans="1:11" x14ac:dyDescent="0.2">
      <c r="A61" s="1"/>
      <c r="B61" s="1"/>
      <c r="C61" s="1"/>
      <c r="D61" s="1"/>
      <c r="E61" s="1"/>
      <c r="F61" s="1"/>
      <c r="G61" s="1"/>
      <c r="H61" s="1"/>
      <c r="I61" s="1"/>
      <c r="J61" s="1"/>
      <c r="K61" s="1"/>
    </row>
    <row r="62" spans="1:11" x14ac:dyDescent="0.2">
      <c r="A62" s="1"/>
      <c r="B62" s="1"/>
      <c r="C62" s="1"/>
      <c r="D62" s="1"/>
      <c r="E62" s="1"/>
      <c r="F62" s="1"/>
      <c r="G62" s="1"/>
      <c r="H62" s="1"/>
      <c r="I62" s="1"/>
      <c r="J62" s="1"/>
      <c r="K62" s="1"/>
    </row>
    <row r="63" spans="1:11" x14ac:dyDescent="0.2">
      <c r="A63" s="1"/>
      <c r="B63" s="1"/>
      <c r="C63" s="1"/>
      <c r="D63" s="1"/>
      <c r="E63" s="1"/>
      <c r="F63" s="1"/>
      <c r="G63" s="1"/>
      <c r="H63" s="1"/>
      <c r="I63" s="1"/>
      <c r="J63" s="1"/>
      <c r="K63" s="1"/>
    </row>
    <row r="64" spans="1:11" x14ac:dyDescent="0.2">
      <c r="A64" s="1"/>
      <c r="B64" s="1"/>
      <c r="C64" s="1"/>
      <c r="D64" s="1"/>
      <c r="E64" s="1"/>
      <c r="F64" s="1"/>
      <c r="G64" s="1"/>
      <c r="H64" s="1"/>
      <c r="I64" s="1"/>
      <c r="J64" s="1"/>
      <c r="K64" s="1"/>
    </row>
    <row r="65" spans="1:11" x14ac:dyDescent="0.2">
      <c r="A65" s="1"/>
      <c r="B65" s="1"/>
      <c r="C65" s="1"/>
      <c r="D65" s="1"/>
      <c r="E65" s="1"/>
      <c r="F65" s="1"/>
      <c r="G65" s="1"/>
      <c r="H65" s="1"/>
      <c r="I65" s="1"/>
      <c r="J65" s="1"/>
      <c r="K65" s="1"/>
    </row>
    <row r="66" spans="1:11" x14ac:dyDescent="0.2">
      <c r="A66" s="1"/>
      <c r="B66" s="1"/>
      <c r="C66" s="1"/>
      <c r="D66" s="1"/>
      <c r="E66" s="1"/>
      <c r="F66" s="1"/>
      <c r="G66" s="1"/>
      <c r="H66" s="1"/>
      <c r="I66" s="1"/>
      <c r="J66" s="1"/>
      <c r="K66" s="1"/>
    </row>
    <row r="67" spans="1:11" x14ac:dyDescent="0.2">
      <c r="A67" s="1"/>
      <c r="B67" s="1"/>
      <c r="C67" s="1"/>
      <c r="D67" s="1"/>
      <c r="E67" s="1"/>
      <c r="F67" s="1"/>
      <c r="G67" s="1"/>
      <c r="H67" s="1"/>
      <c r="I67" s="1"/>
      <c r="J67" s="1"/>
      <c r="K67" s="1"/>
    </row>
    <row r="68" spans="1:11" x14ac:dyDescent="0.2">
      <c r="A68" s="1"/>
      <c r="B68" s="1"/>
      <c r="C68" s="1"/>
      <c r="D68" s="1"/>
      <c r="E68" s="1"/>
      <c r="F68" s="1"/>
      <c r="G68" s="1"/>
      <c r="H68" s="1"/>
      <c r="I68" s="1"/>
      <c r="J68" s="1"/>
      <c r="K68" s="1"/>
    </row>
    <row r="69" spans="1:11" x14ac:dyDescent="0.2">
      <c r="A69" s="1"/>
      <c r="B69" s="1"/>
      <c r="C69" s="1"/>
      <c r="D69" s="1"/>
      <c r="E69" s="1"/>
      <c r="F69" s="1"/>
      <c r="G69" s="1"/>
      <c r="H69" s="1"/>
      <c r="I69" s="1"/>
      <c r="J69" s="1"/>
      <c r="K69" s="1"/>
    </row>
    <row r="70" spans="1:11" x14ac:dyDescent="0.2">
      <c r="A70" s="1"/>
      <c r="B70" s="1"/>
      <c r="C70" s="1"/>
      <c r="D70" s="1"/>
      <c r="E70" s="1"/>
      <c r="F70" s="1"/>
      <c r="G70" s="1"/>
      <c r="H70" s="1"/>
      <c r="I70" s="1"/>
      <c r="J70" s="1"/>
      <c r="K70" s="1"/>
    </row>
    <row r="71" spans="1:11" x14ac:dyDescent="0.2">
      <c r="A71" s="1"/>
      <c r="B71" s="1"/>
      <c r="C71" s="1"/>
      <c r="D71" s="1"/>
      <c r="E71" s="1"/>
      <c r="F71" s="1"/>
      <c r="G71" s="1"/>
      <c r="H71" s="1"/>
      <c r="I71" s="1"/>
      <c r="J71" s="1"/>
      <c r="K71" s="1"/>
    </row>
    <row r="72" spans="1:11" x14ac:dyDescent="0.2">
      <c r="A72" s="1"/>
      <c r="B72" s="1"/>
      <c r="C72" s="1"/>
      <c r="D72" s="1"/>
      <c r="E72" s="1"/>
      <c r="F72" s="1"/>
      <c r="G72" s="1"/>
      <c r="H72" s="1"/>
      <c r="I72" s="1"/>
      <c r="J72" s="1"/>
      <c r="K72" s="1"/>
    </row>
    <row r="73" spans="1:11" x14ac:dyDescent="0.2">
      <c r="A73" s="1"/>
      <c r="B73" s="1"/>
      <c r="C73" s="1"/>
      <c r="D73" s="1"/>
      <c r="E73" s="1"/>
      <c r="F73" s="1"/>
      <c r="G73" s="1"/>
      <c r="H73" s="1"/>
      <c r="I73" s="1"/>
      <c r="J73" s="1"/>
      <c r="K73" s="1"/>
    </row>
    <row r="74" spans="1:11" x14ac:dyDescent="0.2">
      <c r="A74" s="1"/>
      <c r="B74" s="1"/>
      <c r="C74" s="1"/>
      <c r="D74" s="1"/>
      <c r="E74" s="1"/>
      <c r="F74" s="1"/>
      <c r="G74" s="1"/>
      <c r="H74" s="1"/>
      <c r="I74" s="1"/>
      <c r="J74" s="1"/>
      <c r="K74" s="1"/>
    </row>
    <row r="75" spans="1:11" x14ac:dyDescent="0.2">
      <c r="A75" s="1"/>
      <c r="B75" s="1"/>
      <c r="C75" s="1"/>
      <c r="D75" s="1"/>
      <c r="E75" s="1"/>
      <c r="F75" s="1"/>
      <c r="G75" s="1"/>
      <c r="H75" s="1"/>
      <c r="I75" s="1"/>
      <c r="J75" s="1"/>
      <c r="K75" s="1"/>
    </row>
    <row r="76" spans="1:11" x14ac:dyDescent="0.2">
      <c r="A76" s="1"/>
      <c r="B76" s="1"/>
      <c r="C76" s="1"/>
      <c r="D76" s="1"/>
      <c r="E76" s="1"/>
      <c r="F76" s="1"/>
      <c r="G76" s="1"/>
      <c r="H76" s="1"/>
      <c r="I76" s="1"/>
      <c r="J76" s="1"/>
      <c r="K76" s="1"/>
    </row>
    <row r="77" spans="1:11" x14ac:dyDescent="0.2">
      <c r="A77" s="1"/>
      <c r="B77" s="1"/>
      <c r="C77" s="1"/>
      <c r="D77" s="1"/>
      <c r="E77" s="1"/>
      <c r="F77" s="1"/>
      <c r="G77" s="1"/>
      <c r="H77" s="1"/>
      <c r="I77" s="1"/>
      <c r="J77" s="1"/>
      <c r="K77" s="1"/>
    </row>
    <row r="78" spans="1:11" x14ac:dyDescent="0.2">
      <c r="A78" s="1"/>
      <c r="B78" s="1"/>
      <c r="C78" s="1"/>
      <c r="D78" s="1"/>
      <c r="E78" s="1"/>
      <c r="F78" s="1"/>
      <c r="G78" s="1"/>
      <c r="H78" s="1"/>
      <c r="I78" s="1"/>
      <c r="J78" s="1"/>
      <c r="K78" s="1"/>
    </row>
    <row r="79" spans="1:11" x14ac:dyDescent="0.2">
      <c r="A79" s="1"/>
      <c r="B79" s="1"/>
      <c r="C79" s="1"/>
      <c r="D79" s="1"/>
      <c r="E79" s="1"/>
      <c r="F79" s="1"/>
      <c r="G79" s="1"/>
      <c r="H79" s="1"/>
      <c r="I79" s="1"/>
      <c r="J79" s="1"/>
      <c r="K79" s="1"/>
    </row>
    <row r="80" spans="1:11" x14ac:dyDescent="0.2">
      <c r="A80" s="1"/>
      <c r="B80" s="1"/>
      <c r="C80" s="1"/>
      <c r="D80" s="1"/>
      <c r="E80" s="1"/>
      <c r="F80" s="1"/>
      <c r="G80" s="1"/>
      <c r="H80" s="1"/>
      <c r="I80" s="1"/>
      <c r="J80" s="1"/>
      <c r="K80" s="1"/>
    </row>
    <row r="81" spans="1:11" x14ac:dyDescent="0.2">
      <c r="A81" s="1"/>
      <c r="B81" s="1"/>
      <c r="C81" s="1"/>
      <c r="D81" s="1"/>
      <c r="E81" s="1"/>
      <c r="F81" s="1"/>
      <c r="G81" s="1"/>
      <c r="H81" s="1"/>
      <c r="I81" s="1"/>
      <c r="J81" s="1"/>
      <c r="K81" s="1"/>
    </row>
    <row r="82" spans="1:11" x14ac:dyDescent="0.2">
      <c r="A82" s="1"/>
      <c r="B82" s="1"/>
      <c r="C82" s="1"/>
      <c r="D82" s="1"/>
      <c r="E82" s="1"/>
      <c r="F82" s="1"/>
      <c r="G82" s="1"/>
      <c r="H82" s="1"/>
      <c r="I82" s="1"/>
      <c r="J82" s="1"/>
      <c r="K82" s="1"/>
    </row>
    <row r="83" spans="1:11" x14ac:dyDescent="0.2">
      <c r="A83" s="1"/>
      <c r="B83" s="1"/>
      <c r="C83" s="1"/>
      <c r="D83" s="1"/>
      <c r="E83" s="1"/>
      <c r="F83" s="1"/>
      <c r="G83" s="1"/>
      <c r="H83" s="1"/>
      <c r="I83" s="1"/>
      <c r="J83" s="1"/>
      <c r="K83" s="1"/>
    </row>
    <row r="84" spans="1:11" x14ac:dyDescent="0.2">
      <c r="A84" s="1"/>
      <c r="B84" s="1"/>
      <c r="C84" s="1"/>
      <c r="D84" s="1"/>
      <c r="E84" s="1"/>
      <c r="F84" s="1"/>
      <c r="G84" s="1"/>
      <c r="H84" s="1"/>
      <c r="I84" s="1"/>
      <c r="J84" s="1"/>
      <c r="K84" s="1"/>
    </row>
    <row r="85" spans="1:11" x14ac:dyDescent="0.2">
      <c r="A85" s="1"/>
      <c r="B85" s="1"/>
      <c r="C85" s="1"/>
      <c r="D85" s="1"/>
      <c r="E85" s="1"/>
      <c r="F85" s="1"/>
      <c r="G85" s="1"/>
      <c r="H85" s="1"/>
      <c r="I85" s="1"/>
      <c r="J85" s="1"/>
      <c r="K85" s="1"/>
    </row>
    <row r="86" spans="1:11" x14ac:dyDescent="0.2">
      <c r="A86" s="1"/>
      <c r="B86" s="1"/>
      <c r="C86" s="1"/>
      <c r="D86" s="1"/>
      <c r="E86" s="1"/>
      <c r="F86" s="1"/>
      <c r="G86" s="1"/>
      <c r="H86" s="1"/>
      <c r="I86" s="1"/>
      <c r="J86" s="1"/>
      <c r="K86" s="1"/>
    </row>
    <row r="87" spans="1:11" x14ac:dyDescent="0.2">
      <c r="A87" s="1"/>
      <c r="B87" s="1"/>
      <c r="C87" s="1"/>
      <c r="D87" s="1"/>
      <c r="E87" s="1"/>
      <c r="F87" s="1"/>
      <c r="G87" s="1"/>
      <c r="H87" s="1"/>
      <c r="I87" s="1"/>
      <c r="J87" s="1"/>
      <c r="K87" s="1"/>
    </row>
    <row r="88" spans="1:11" x14ac:dyDescent="0.2">
      <c r="A88" s="1"/>
      <c r="B88" s="1"/>
      <c r="C88" s="1"/>
      <c r="D88" s="1"/>
      <c r="E88" s="1"/>
      <c r="F88" s="1"/>
      <c r="G88" s="1"/>
      <c r="H88" s="1"/>
      <c r="I88" s="1"/>
      <c r="J88" s="1"/>
      <c r="K88" s="1"/>
    </row>
    <row r="89" spans="1:11" x14ac:dyDescent="0.2">
      <c r="A89" s="1"/>
      <c r="B89" s="1"/>
      <c r="C89" s="1"/>
      <c r="D89" s="1"/>
      <c r="E89" s="1"/>
      <c r="F89" s="1"/>
      <c r="G89" s="1"/>
      <c r="H89" s="1"/>
      <c r="I89" s="1"/>
      <c r="J89" s="1"/>
      <c r="K89" s="1"/>
    </row>
    <row r="90" spans="1:11" x14ac:dyDescent="0.2">
      <c r="A90" s="1"/>
      <c r="B90" s="1"/>
      <c r="C90" s="1"/>
      <c r="D90" s="1"/>
      <c r="E90" s="1"/>
      <c r="F90" s="1"/>
      <c r="G90" s="1"/>
      <c r="H90" s="1"/>
      <c r="I90" s="1"/>
      <c r="J90" s="1"/>
      <c r="K90" s="1"/>
    </row>
    <row r="91" spans="1:11" x14ac:dyDescent="0.2">
      <c r="A91" s="1"/>
      <c r="B91" s="1"/>
      <c r="C91" s="1"/>
      <c r="D91" s="1"/>
      <c r="E91" s="1"/>
      <c r="F91" s="1"/>
      <c r="G91" s="1"/>
      <c r="H91" s="1"/>
      <c r="I91" s="1"/>
      <c r="J91" s="1"/>
      <c r="K91" s="1"/>
    </row>
    <row r="92" spans="1:11" x14ac:dyDescent="0.2">
      <c r="A92" s="1"/>
      <c r="B92" s="1"/>
      <c r="C92" s="1"/>
      <c r="D92" s="1"/>
      <c r="E92" s="1"/>
      <c r="F92" s="1"/>
      <c r="G92" s="1"/>
      <c r="H92" s="1"/>
      <c r="I92" s="1"/>
      <c r="J92" s="1"/>
      <c r="K92" s="1"/>
    </row>
    <row r="93" spans="1:11" x14ac:dyDescent="0.2">
      <c r="A93" s="1"/>
      <c r="B93" s="1"/>
      <c r="C93" s="1"/>
      <c r="D93" s="1"/>
      <c r="E93" s="1"/>
      <c r="F93" s="1"/>
      <c r="G93" s="1"/>
      <c r="H93" s="1"/>
      <c r="I93" s="1"/>
      <c r="J93" s="1"/>
      <c r="K93" s="1"/>
    </row>
    <row r="94" spans="1:11" x14ac:dyDescent="0.2">
      <c r="A94" s="1"/>
      <c r="B94" s="1"/>
      <c r="C94" s="1"/>
      <c r="D94" s="1"/>
      <c r="E94" s="1"/>
      <c r="F94" s="1"/>
      <c r="G94" s="1"/>
      <c r="H94" s="1"/>
      <c r="I94" s="1"/>
      <c r="J94" s="1"/>
      <c r="K94" s="1"/>
    </row>
    <row r="95" spans="1:11" x14ac:dyDescent="0.2">
      <c r="A95" s="1"/>
      <c r="B95" s="1"/>
      <c r="C95" s="1"/>
      <c r="D95" s="1"/>
      <c r="E95" s="1"/>
      <c r="F95" s="1"/>
      <c r="G95" s="1"/>
      <c r="H95" s="1"/>
      <c r="I95" s="1"/>
      <c r="J95" s="1"/>
      <c r="K95" s="1"/>
    </row>
    <row r="96" spans="1:11" x14ac:dyDescent="0.2">
      <c r="A96" s="1"/>
      <c r="B96" s="1"/>
      <c r="C96" s="1"/>
      <c r="D96" s="1"/>
      <c r="E96" s="1"/>
      <c r="F96" s="1"/>
      <c r="G96" s="1"/>
      <c r="H96" s="1"/>
      <c r="I96" s="1"/>
      <c r="J96" s="1"/>
      <c r="K96" s="1"/>
    </row>
    <row r="97" spans="1:11" x14ac:dyDescent="0.2">
      <c r="A97" s="1"/>
      <c r="B97" s="1"/>
      <c r="C97" s="1"/>
      <c r="D97" s="1"/>
      <c r="E97" s="1"/>
      <c r="F97" s="1"/>
      <c r="G97" s="1"/>
      <c r="H97" s="1"/>
      <c r="I97" s="1"/>
      <c r="J97" s="1"/>
      <c r="K97" s="1"/>
    </row>
    <row r="98" spans="1:11" x14ac:dyDescent="0.2">
      <c r="A98" s="1"/>
      <c r="B98" s="1"/>
      <c r="C98" s="1"/>
      <c r="D98" s="1"/>
      <c r="E98" s="1"/>
      <c r="F98" s="1"/>
      <c r="G98" s="1"/>
      <c r="H98" s="1"/>
      <c r="I98" s="1"/>
      <c r="J98" s="1"/>
      <c r="K98" s="1"/>
    </row>
    <row r="99" spans="1:11" x14ac:dyDescent="0.2">
      <c r="A99" s="1"/>
      <c r="B99" s="1"/>
      <c r="C99" s="1"/>
      <c r="D99" s="1"/>
      <c r="E99" s="1"/>
      <c r="F99" s="1"/>
      <c r="G99" s="1"/>
      <c r="H99" s="1"/>
      <c r="I99" s="1"/>
      <c r="J99" s="1"/>
      <c r="K99" s="1"/>
    </row>
    <row r="100" spans="1:11" x14ac:dyDescent="0.2">
      <c r="A100" s="1"/>
      <c r="B100" s="1"/>
      <c r="C100" s="1"/>
      <c r="D100" s="1"/>
      <c r="E100" s="1"/>
      <c r="F100" s="1"/>
      <c r="G100" s="1"/>
      <c r="H100" s="1"/>
      <c r="I100" s="1"/>
      <c r="J100" s="1"/>
      <c r="K100" s="1"/>
    </row>
    <row r="101" spans="1:11" x14ac:dyDescent="0.2">
      <c r="A101" s="1"/>
      <c r="B101" s="1"/>
      <c r="C101" s="1"/>
      <c r="D101" s="1"/>
      <c r="E101" s="1"/>
      <c r="F101" s="1"/>
      <c r="G101" s="1"/>
      <c r="H101" s="1"/>
      <c r="I101" s="1"/>
      <c r="J101" s="1"/>
      <c r="K101" s="1"/>
    </row>
    <row r="102" spans="1:11" x14ac:dyDescent="0.2">
      <c r="A102" s="1"/>
      <c r="B102" s="1"/>
      <c r="C102" s="1"/>
      <c r="D102" s="1"/>
      <c r="E102" s="1"/>
      <c r="F102" s="1"/>
      <c r="G102" s="1"/>
      <c r="H102" s="1"/>
      <c r="I102" s="1"/>
      <c r="J102" s="1"/>
      <c r="K102" s="1"/>
    </row>
    <row r="103" spans="1:11" x14ac:dyDescent="0.2">
      <c r="A103" s="1"/>
      <c r="B103" s="1"/>
      <c r="C103" s="1"/>
      <c r="D103" s="1"/>
      <c r="E103" s="1"/>
      <c r="F103" s="1"/>
      <c r="G103" s="1"/>
      <c r="H103" s="1"/>
      <c r="I103" s="1"/>
      <c r="J103" s="1"/>
      <c r="K103" s="1"/>
    </row>
    <row r="104" spans="1:11" x14ac:dyDescent="0.2">
      <c r="A104" s="1"/>
      <c r="B104" s="1"/>
      <c r="C104" s="1"/>
      <c r="D104" s="1"/>
      <c r="E104" s="1"/>
      <c r="F104" s="1"/>
      <c r="G104" s="1"/>
      <c r="H104" s="1"/>
      <c r="I104" s="1"/>
      <c r="J104" s="1"/>
      <c r="K104" s="1"/>
    </row>
    <row r="105" spans="1:11" x14ac:dyDescent="0.2">
      <c r="A105" s="1"/>
      <c r="B105" s="1"/>
      <c r="C105" s="1"/>
      <c r="D105" s="1"/>
      <c r="E105" s="1"/>
      <c r="F105" s="1"/>
      <c r="G105" s="1"/>
      <c r="H105" s="1"/>
      <c r="I105" s="1"/>
      <c r="J105" s="1"/>
      <c r="K105" s="1"/>
    </row>
    <row r="106" spans="1:11" x14ac:dyDescent="0.2">
      <c r="A106" s="1"/>
      <c r="B106" s="1"/>
      <c r="C106" s="1"/>
      <c r="D106" s="1"/>
      <c r="E106" s="1"/>
      <c r="F106" s="1"/>
      <c r="G106" s="1"/>
      <c r="H106" s="1"/>
      <c r="I106" s="1"/>
      <c r="J106" s="1"/>
      <c r="K106" s="1"/>
    </row>
    <row r="107" spans="1:11" x14ac:dyDescent="0.2">
      <c r="A107" s="1"/>
      <c r="B107" s="1"/>
      <c r="C107" s="1"/>
      <c r="D107" s="1"/>
      <c r="E107" s="1"/>
      <c r="F107" s="1"/>
      <c r="G107" s="1"/>
      <c r="H107" s="1"/>
      <c r="I107" s="1"/>
      <c r="J107" s="1"/>
      <c r="K107" s="1"/>
    </row>
    <row r="108" spans="1:11" x14ac:dyDescent="0.2">
      <c r="A108" s="1"/>
      <c r="B108" s="1"/>
      <c r="C108" s="1"/>
      <c r="D108" s="1"/>
      <c r="E108" s="1"/>
      <c r="F108" s="1"/>
      <c r="G108" s="1"/>
      <c r="H108" s="1"/>
      <c r="I108" s="1"/>
      <c r="J108" s="1"/>
      <c r="K108" s="1"/>
    </row>
    <row r="109" spans="1:11" x14ac:dyDescent="0.2">
      <c r="A109" s="1"/>
      <c r="B109" s="1"/>
      <c r="C109" s="1"/>
      <c r="D109" s="1"/>
      <c r="E109" s="1"/>
      <c r="F109" s="1"/>
      <c r="G109" s="1"/>
      <c r="H109" s="1"/>
      <c r="I109" s="1"/>
      <c r="J109" s="1"/>
      <c r="K109" s="1"/>
    </row>
    <row r="110" spans="1:11" x14ac:dyDescent="0.2">
      <c r="A110" s="1"/>
      <c r="B110" s="1"/>
      <c r="C110" s="1"/>
      <c r="D110" s="1"/>
      <c r="E110" s="1"/>
      <c r="F110" s="1"/>
      <c r="G110" s="1"/>
      <c r="H110" s="1"/>
      <c r="I110" s="1"/>
      <c r="J110" s="1"/>
      <c r="K110" s="1"/>
    </row>
    <row r="111" spans="1:11" x14ac:dyDescent="0.2">
      <c r="A111" s="1"/>
      <c r="B111" s="1"/>
      <c r="C111" s="1"/>
      <c r="D111" s="1"/>
      <c r="E111" s="1"/>
      <c r="F111" s="1"/>
      <c r="G111" s="1"/>
      <c r="H111" s="1"/>
      <c r="I111" s="1"/>
      <c r="J111" s="1"/>
      <c r="K111" s="1"/>
    </row>
    <row r="112" spans="1:11" x14ac:dyDescent="0.2">
      <c r="A112" s="1"/>
      <c r="B112" s="180" t="s">
        <v>134</v>
      </c>
      <c r="C112" s="1"/>
      <c r="D112" s="1"/>
      <c r="E112" s="1"/>
      <c r="F112" s="1"/>
      <c r="G112" s="1"/>
      <c r="H112" s="1"/>
      <c r="I112" s="1"/>
      <c r="J112" s="1"/>
      <c r="K112" s="1"/>
    </row>
    <row r="113" spans="1:11" ht="24.75" customHeight="1" x14ac:dyDescent="0.2">
      <c r="A113" s="5"/>
      <c r="B113" s="5"/>
      <c r="C113" s="5"/>
      <c r="D113" s="5"/>
      <c r="E113" s="5"/>
      <c r="F113" s="5"/>
      <c r="G113" s="5"/>
      <c r="H113" s="5"/>
      <c r="I113" s="5"/>
      <c r="J113" s="5"/>
      <c r="K113" s="5"/>
    </row>
    <row r="114" spans="1:11" ht="21" customHeight="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1"/>
      <c r="B116" s="1"/>
      <c r="C116" s="1"/>
      <c r="D116" s="1"/>
      <c r="E116" s="1"/>
      <c r="F116" s="1"/>
      <c r="G116" s="1"/>
      <c r="H116" s="1"/>
      <c r="I116" s="1"/>
      <c r="J116" s="1"/>
      <c r="K116" s="1"/>
    </row>
    <row r="117" spans="1:11" x14ac:dyDescent="0.2">
      <c r="A117" s="1"/>
      <c r="B117" s="1"/>
      <c r="C117" s="1"/>
      <c r="D117" s="1"/>
      <c r="E117" s="1"/>
      <c r="F117" s="1"/>
      <c r="G117" s="1"/>
      <c r="H117" s="1"/>
      <c r="I117" s="1"/>
      <c r="J117" s="1"/>
      <c r="K117" s="1"/>
    </row>
    <row r="118" spans="1:11" x14ac:dyDescent="0.2">
      <c r="A118" s="1"/>
      <c r="B118" s="1"/>
      <c r="C118" s="1"/>
      <c r="D118" s="1"/>
      <c r="E118" s="1"/>
      <c r="F118" s="1"/>
      <c r="G118" s="1"/>
      <c r="H118" s="1"/>
      <c r="I118" s="1"/>
      <c r="J118" s="1"/>
      <c r="K118" s="1"/>
    </row>
    <row r="119" spans="1:11" x14ac:dyDescent="0.2">
      <c r="A119" s="1"/>
      <c r="B119" s="1"/>
      <c r="C119" s="1"/>
      <c r="D119" s="1"/>
      <c r="E119" s="1"/>
      <c r="F119" s="1"/>
      <c r="G119" s="1"/>
      <c r="H119" s="1"/>
      <c r="I119" s="1"/>
      <c r="J119" s="1"/>
      <c r="K119" s="1"/>
    </row>
    <row r="120" spans="1:11" x14ac:dyDescent="0.2">
      <c r="A120" s="1"/>
      <c r="B120" s="1"/>
      <c r="C120" s="1"/>
      <c r="D120" s="1"/>
      <c r="E120" s="1"/>
      <c r="F120" s="1"/>
      <c r="G120" s="1"/>
      <c r="H120" s="1"/>
      <c r="I120" s="1"/>
      <c r="J120" s="1"/>
      <c r="K120" s="1"/>
    </row>
    <row r="121" spans="1:11" x14ac:dyDescent="0.2">
      <c r="A121" s="1"/>
      <c r="B121" s="1"/>
      <c r="C121" s="1"/>
      <c r="D121" s="1"/>
      <c r="E121" s="1"/>
      <c r="F121" s="1"/>
      <c r="G121" s="1"/>
      <c r="H121" s="1"/>
      <c r="I121" s="1"/>
      <c r="J121" s="1"/>
      <c r="K121" s="1"/>
    </row>
    <row r="122" spans="1:11" x14ac:dyDescent="0.2">
      <c r="A122" s="1"/>
      <c r="B122" s="1"/>
      <c r="C122" s="1"/>
      <c r="D122" s="1"/>
      <c r="E122" s="1"/>
      <c r="F122" s="1"/>
      <c r="G122" s="1"/>
      <c r="H122" s="1"/>
      <c r="I122" s="1"/>
      <c r="J122" s="1"/>
      <c r="K122" s="1"/>
    </row>
    <row r="123" spans="1:11" x14ac:dyDescent="0.2">
      <c r="A123" s="1"/>
      <c r="B123" s="1"/>
      <c r="C123" s="1"/>
      <c r="D123" s="1"/>
      <c r="E123" s="1"/>
      <c r="F123" s="1"/>
      <c r="G123" s="1"/>
      <c r="H123" s="1"/>
      <c r="I123" s="1"/>
      <c r="J123" s="1"/>
      <c r="K123" s="1"/>
    </row>
    <row r="124" spans="1:11" x14ac:dyDescent="0.2">
      <c r="A124" s="1"/>
      <c r="B124" s="1"/>
      <c r="C124" s="1"/>
      <c r="D124" s="1"/>
      <c r="E124" s="1"/>
      <c r="F124" s="1"/>
      <c r="G124" s="1"/>
      <c r="H124" s="1"/>
      <c r="I124" s="1"/>
      <c r="J124" s="1"/>
      <c r="K124" s="1"/>
    </row>
    <row r="125" spans="1:11" x14ac:dyDescent="0.2">
      <c r="A125" s="1"/>
      <c r="B125" s="1"/>
      <c r="C125" s="1"/>
      <c r="D125" s="1"/>
      <c r="E125" s="1"/>
      <c r="F125" s="1"/>
      <c r="G125" s="1"/>
      <c r="H125" s="1"/>
      <c r="I125" s="1"/>
      <c r="J125" s="1"/>
      <c r="K125" s="1"/>
    </row>
    <row r="126" spans="1:11" x14ac:dyDescent="0.2">
      <c r="A126" s="1"/>
      <c r="B126" s="1"/>
      <c r="C126" s="1"/>
      <c r="D126" s="1"/>
      <c r="E126" s="1"/>
      <c r="F126" s="1"/>
      <c r="G126" s="1"/>
      <c r="H126" s="1"/>
      <c r="I126" s="1"/>
      <c r="J126" s="1"/>
      <c r="K126" s="1"/>
    </row>
    <row r="127" spans="1:11" x14ac:dyDescent="0.2">
      <c r="A127" s="1"/>
      <c r="B127" s="1"/>
      <c r="C127" s="1"/>
      <c r="D127" s="1"/>
      <c r="E127" s="1"/>
      <c r="F127" s="1"/>
      <c r="G127" s="1"/>
      <c r="H127" s="1"/>
      <c r="I127" s="1"/>
      <c r="J127" s="1"/>
      <c r="K127" s="1"/>
    </row>
    <row r="128" spans="1:11" x14ac:dyDescent="0.2">
      <c r="A128" s="1"/>
      <c r="B128" s="180" t="s">
        <v>134</v>
      </c>
      <c r="C128" s="1"/>
      <c r="D128" s="1"/>
      <c r="E128" s="1"/>
      <c r="F128" s="1"/>
      <c r="G128" s="1"/>
      <c r="H128" s="1"/>
      <c r="I128" s="1"/>
      <c r="J128" s="1"/>
      <c r="K128" s="1"/>
    </row>
    <row r="129" spans="1:11" x14ac:dyDescent="0.2">
      <c r="A129" s="1"/>
      <c r="B129" s="1"/>
      <c r="C129" s="1"/>
      <c r="D129" s="1"/>
      <c r="E129" s="1"/>
      <c r="F129" s="1"/>
      <c r="G129" s="1"/>
      <c r="H129" s="1"/>
      <c r="I129" s="1"/>
      <c r="J129" s="1"/>
      <c r="K129" s="1"/>
    </row>
    <row r="130" spans="1:11" x14ac:dyDescent="0.2">
      <c r="A130" s="1"/>
      <c r="B130" s="1"/>
      <c r="C130" s="1"/>
      <c r="D130" s="1"/>
      <c r="E130" s="1"/>
      <c r="F130" s="1"/>
      <c r="G130" s="1" t="s">
        <v>117</v>
      </c>
      <c r="H130" s="1"/>
      <c r="I130" s="1"/>
      <c r="J130" s="1"/>
      <c r="K130" s="1"/>
    </row>
    <row r="131" spans="1:11" x14ac:dyDescent="0.2">
      <c r="A131" s="1"/>
      <c r="B131" s="1"/>
      <c r="C131" s="1"/>
      <c r="D131" s="1"/>
      <c r="E131" s="1"/>
      <c r="F131" s="1"/>
      <c r="G131" s="1"/>
      <c r="H131" s="1"/>
      <c r="I131" s="1"/>
      <c r="J131" s="1"/>
      <c r="K131" s="1"/>
    </row>
    <row r="132" spans="1:11" x14ac:dyDescent="0.2">
      <c r="A132" s="1"/>
      <c r="B132" s="1"/>
      <c r="C132" s="1"/>
      <c r="D132" s="1"/>
      <c r="E132" s="1"/>
      <c r="F132" s="1"/>
      <c r="G132" s="1"/>
      <c r="H132" s="1"/>
      <c r="I132" s="1"/>
      <c r="J132" s="1"/>
      <c r="K132" s="1"/>
    </row>
    <row r="133" spans="1:11" x14ac:dyDescent="0.2">
      <c r="A133" s="1"/>
      <c r="B133" s="1"/>
      <c r="C133" s="1"/>
      <c r="D133" s="1"/>
      <c r="E133" s="1"/>
      <c r="F133" s="1"/>
      <c r="G133" s="1"/>
      <c r="H133" s="1"/>
      <c r="I133" s="1"/>
      <c r="J133" s="1"/>
      <c r="K133" s="1"/>
    </row>
    <row r="134" spans="1:11" x14ac:dyDescent="0.2">
      <c r="A134" s="1"/>
      <c r="B134" s="1"/>
      <c r="C134" s="1"/>
      <c r="D134" s="1"/>
      <c r="E134" s="1"/>
      <c r="F134" s="1"/>
      <c r="G134" s="1"/>
      <c r="H134" s="1"/>
      <c r="I134" s="1"/>
      <c r="J134" s="1"/>
      <c r="K134" s="1"/>
    </row>
    <row r="135" spans="1:11" x14ac:dyDescent="0.2">
      <c r="A135" s="1"/>
      <c r="B135" s="1"/>
      <c r="C135" s="1"/>
      <c r="D135" s="1"/>
      <c r="E135" s="1"/>
      <c r="F135" s="1"/>
      <c r="G135" s="1"/>
      <c r="H135" s="1"/>
      <c r="I135" s="1"/>
      <c r="J135" s="1"/>
      <c r="K135" s="1"/>
    </row>
    <row r="136" spans="1:11" x14ac:dyDescent="0.2">
      <c r="A136" s="1"/>
      <c r="B136" s="1"/>
      <c r="C136" s="1"/>
      <c r="D136" s="1"/>
      <c r="E136" s="1"/>
      <c r="F136" s="1"/>
      <c r="G136" s="1"/>
      <c r="H136" s="1"/>
      <c r="I136" s="1"/>
      <c r="J136" s="1"/>
      <c r="K136" s="1"/>
    </row>
    <row r="137" spans="1:11" x14ac:dyDescent="0.2">
      <c r="A137" s="1"/>
      <c r="B137" s="1"/>
      <c r="C137" s="1"/>
      <c r="D137" s="1"/>
      <c r="E137" s="1"/>
      <c r="F137" s="1"/>
      <c r="G137" s="1"/>
      <c r="H137" s="1"/>
      <c r="I137" s="1"/>
      <c r="J137" s="1"/>
      <c r="K137" s="1"/>
    </row>
    <row r="138" spans="1:11" x14ac:dyDescent="0.2">
      <c r="A138" s="1"/>
      <c r="B138" s="1"/>
      <c r="C138" s="1"/>
      <c r="D138" s="1"/>
      <c r="E138" s="1"/>
      <c r="F138" s="1"/>
      <c r="G138" s="1"/>
      <c r="H138" s="1"/>
      <c r="I138" s="1"/>
      <c r="J138" s="1"/>
      <c r="K138" s="1"/>
    </row>
    <row r="139" spans="1:11" x14ac:dyDescent="0.2">
      <c r="A139" s="1"/>
      <c r="B139" s="1"/>
      <c r="C139" s="1"/>
      <c r="D139" s="1" t="s">
        <v>60</v>
      </c>
      <c r="E139" s="1"/>
      <c r="F139" s="1"/>
      <c r="G139" s="1"/>
      <c r="H139" s="1"/>
      <c r="I139" s="1"/>
      <c r="J139" s="1"/>
      <c r="K139" s="1"/>
    </row>
    <row r="140" spans="1:11" x14ac:dyDescent="0.2">
      <c r="A140" s="1"/>
      <c r="B140" s="1"/>
      <c r="C140" s="1"/>
      <c r="D140" s="1"/>
      <c r="E140" s="1"/>
      <c r="F140" s="1"/>
      <c r="G140" s="1"/>
      <c r="H140" s="1"/>
      <c r="I140" s="1"/>
      <c r="J140" s="1"/>
      <c r="K140" s="1"/>
    </row>
    <row r="141" spans="1:11" x14ac:dyDescent="0.2">
      <c r="A141" s="1"/>
      <c r="B141" s="1"/>
      <c r="C141" s="1"/>
      <c r="D141" s="1"/>
      <c r="E141" s="1"/>
      <c r="F141" s="1"/>
      <c r="G141" s="1"/>
      <c r="H141" s="1"/>
      <c r="I141" s="1"/>
      <c r="J141" s="1"/>
      <c r="K141" s="1"/>
    </row>
    <row r="142" spans="1:11" x14ac:dyDescent="0.2">
      <c r="A142" s="1"/>
      <c r="B142" s="1"/>
      <c r="C142" s="1"/>
      <c r="D142" s="1"/>
      <c r="E142" s="1"/>
      <c r="F142" s="1"/>
      <c r="G142" s="1"/>
      <c r="H142" s="1"/>
      <c r="I142" s="1"/>
      <c r="J142" s="1"/>
      <c r="K142" s="1"/>
    </row>
    <row r="143" spans="1:11" x14ac:dyDescent="0.2">
      <c r="A143" s="1"/>
      <c r="B143" s="1"/>
      <c r="C143" s="1"/>
      <c r="D143" s="1"/>
      <c r="E143" s="1"/>
      <c r="F143" s="1"/>
      <c r="G143" s="1"/>
      <c r="H143" s="1"/>
      <c r="I143" s="1"/>
      <c r="J143" s="1"/>
      <c r="K143" s="1"/>
    </row>
    <row r="144" spans="1:11" x14ac:dyDescent="0.2">
      <c r="A144" s="1"/>
      <c r="B144" s="1"/>
      <c r="C144" s="1"/>
      <c r="D144" s="1"/>
      <c r="E144" s="1"/>
      <c r="F144" s="1"/>
      <c r="G144" s="1"/>
      <c r="H144" s="1"/>
      <c r="I144" s="1"/>
      <c r="J144" s="1"/>
      <c r="K144" s="1"/>
    </row>
    <row r="145" spans="1:11" x14ac:dyDescent="0.2">
      <c r="A145" s="1"/>
      <c r="B145" s="1"/>
      <c r="C145" s="1"/>
      <c r="D145" s="1"/>
      <c r="E145" s="1"/>
      <c r="F145" s="1"/>
      <c r="G145" s="1"/>
      <c r="H145" s="1"/>
      <c r="I145" s="1"/>
      <c r="J145" s="1"/>
      <c r="K145" s="1"/>
    </row>
    <row r="146" spans="1:11" x14ac:dyDescent="0.2">
      <c r="A146" s="1"/>
      <c r="B146" s="1"/>
      <c r="C146" s="1"/>
      <c r="D146" s="1"/>
      <c r="E146" s="1"/>
      <c r="F146" s="1"/>
      <c r="G146" s="1"/>
      <c r="H146" s="1"/>
      <c r="I146" s="1"/>
      <c r="J146" s="1"/>
      <c r="K146" s="1"/>
    </row>
    <row r="147" spans="1:11" x14ac:dyDescent="0.2">
      <c r="A147" s="1"/>
      <c r="B147" s="1"/>
      <c r="C147" s="1"/>
      <c r="D147" s="1"/>
      <c r="E147" s="1"/>
      <c r="F147" s="1"/>
      <c r="G147" s="1"/>
      <c r="H147" s="1"/>
      <c r="I147" s="1"/>
      <c r="J147" s="1"/>
      <c r="K147" s="1"/>
    </row>
    <row r="148" spans="1:11" x14ac:dyDescent="0.2">
      <c r="A148" s="1"/>
      <c r="B148" s="1"/>
      <c r="C148" s="1"/>
      <c r="D148" s="1"/>
      <c r="E148" s="1"/>
      <c r="F148" s="1"/>
      <c r="G148" s="1"/>
      <c r="H148" s="1"/>
      <c r="I148" s="1"/>
      <c r="J148" s="1"/>
      <c r="K148" s="1"/>
    </row>
    <row r="149" spans="1:11" x14ac:dyDescent="0.2">
      <c r="A149" s="1"/>
      <c r="B149" s="1"/>
      <c r="C149" s="1"/>
      <c r="D149" s="1"/>
      <c r="E149" s="1"/>
      <c r="F149" s="1"/>
      <c r="G149" s="1"/>
      <c r="H149" s="1"/>
      <c r="I149" s="1"/>
      <c r="J149" s="1"/>
      <c r="K149" s="1"/>
    </row>
    <row r="150" spans="1:11" x14ac:dyDescent="0.2">
      <c r="A150" s="1"/>
      <c r="B150" s="1"/>
      <c r="C150" s="1"/>
      <c r="D150" s="1"/>
      <c r="E150" s="1"/>
      <c r="F150" s="1"/>
      <c r="G150" s="1"/>
      <c r="H150" s="1"/>
      <c r="I150" s="1"/>
      <c r="J150" s="1"/>
      <c r="K150" s="1"/>
    </row>
    <row r="151" spans="1:11" x14ac:dyDescent="0.2">
      <c r="A151" s="1"/>
      <c r="B151" s="1"/>
      <c r="C151" s="1"/>
      <c r="D151" s="1"/>
      <c r="E151" s="1"/>
      <c r="F151" s="1"/>
      <c r="G151" s="1"/>
      <c r="H151" s="1"/>
      <c r="I151" s="1"/>
      <c r="J151" s="1"/>
      <c r="K151" s="1"/>
    </row>
    <row r="152" spans="1:11" x14ac:dyDescent="0.2">
      <c r="A152" s="1"/>
      <c r="B152" s="1"/>
      <c r="C152" s="1"/>
      <c r="D152" s="1"/>
      <c r="E152" s="1"/>
      <c r="F152" s="1"/>
      <c r="G152" s="1"/>
      <c r="H152" s="1"/>
      <c r="I152" s="1"/>
      <c r="J152" s="1"/>
      <c r="K152" s="1"/>
    </row>
    <row r="153" spans="1:11" x14ac:dyDescent="0.2">
      <c r="A153" s="1"/>
      <c r="B153" s="1"/>
      <c r="C153" s="1"/>
      <c r="D153" s="1"/>
      <c r="E153" s="1"/>
      <c r="F153" s="1"/>
      <c r="G153" s="1"/>
      <c r="H153" s="1"/>
      <c r="I153" s="1"/>
      <c r="J153" s="1"/>
      <c r="K153" s="1"/>
    </row>
    <row r="154" spans="1:11" x14ac:dyDescent="0.2">
      <c r="A154" s="1"/>
      <c r="B154" s="1"/>
      <c r="C154" s="1"/>
      <c r="D154" s="1"/>
      <c r="E154" s="1"/>
      <c r="F154" s="1"/>
      <c r="G154" s="1"/>
      <c r="H154" s="1"/>
      <c r="I154" s="1"/>
      <c r="J154" s="1"/>
      <c r="K154" s="1"/>
    </row>
    <row r="155" spans="1:11" x14ac:dyDescent="0.2">
      <c r="A155" s="1"/>
      <c r="B155" s="1"/>
      <c r="C155" s="1"/>
      <c r="D155" s="1"/>
      <c r="E155" s="1"/>
      <c r="F155" s="1"/>
      <c r="G155" s="1"/>
      <c r="H155" s="1"/>
      <c r="I155" s="1"/>
      <c r="J155" s="1"/>
      <c r="K155" s="1"/>
    </row>
    <row r="156" spans="1:11" x14ac:dyDescent="0.2">
      <c r="A156" s="1"/>
      <c r="B156" s="1"/>
      <c r="C156" s="1"/>
      <c r="D156" s="1"/>
      <c r="E156" s="1"/>
      <c r="F156" s="1"/>
      <c r="G156" s="1"/>
      <c r="H156" s="1"/>
      <c r="I156" s="1"/>
      <c r="J156" s="1"/>
      <c r="K156" s="1"/>
    </row>
    <row r="157" spans="1:11" x14ac:dyDescent="0.2">
      <c r="A157" s="1"/>
      <c r="B157" s="1"/>
      <c r="C157" s="1"/>
      <c r="D157" s="1"/>
      <c r="E157" s="1"/>
      <c r="F157" s="1"/>
      <c r="G157" s="1"/>
      <c r="H157" s="1"/>
      <c r="I157" s="1"/>
      <c r="J157" s="1"/>
      <c r="K157" s="1"/>
    </row>
    <row r="158" spans="1:11" x14ac:dyDescent="0.2">
      <c r="A158" s="1"/>
      <c r="B158" s="1"/>
      <c r="C158" s="1"/>
      <c r="D158" s="1"/>
      <c r="E158" s="1"/>
      <c r="F158" s="1"/>
      <c r="G158" s="1"/>
      <c r="H158" s="1"/>
      <c r="I158" s="1"/>
      <c r="J158" s="1"/>
      <c r="K158" s="1"/>
    </row>
    <row r="159" spans="1:11" x14ac:dyDescent="0.2">
      <c r="A159" s="1"/>
      <c r="B159" s="1"/>
      <c r="C159" s="1"/>
      <c r="D159" s="1"/>
      <c r="E159" s="1"/>
      <c r="F159" s="1"/>
      <c r="G159" s="1"/>
      <c r="H159" s="1"/>
      <c r="I159" s="1"/>
      <c r="J159" s="1"/>
      <c r="K159" s="1"/>
    </row>
    <row r="160" spans="1:11" x14ac:dyDescent="0.2">
      <c r="A160" s="1"/>
      <c r="B160" s="1"/>
      <c r="C160" s="1"/>
      <c r="D160" s="1"/>
      <c r="E160" s="1"/>
      <c r="F160" s="1"/>
      <c r="G160" s="1"/>
      <c r="H160" s="1"/>
      <c r="I160" s="1"/>
      <c r="J160" s="1"/>
      <c r="K160" s="1"/>
    </row>
    <row r="161" spans="1:11" x14ac:dyDescent="0.2">
      <c r="A161" s="1"/>
      <c r="B161" s="1"/>
      <c r="C161" s="1"/>
      <c r="D161" s="1"/>
      <c r="E161" s="1"/>
      <c r="F161" s="1"/>
      <c r="G161" s="1"/>
      <c r="H161" s="1"/>
      <c r="I161" s="1"/>
      <c r="J161" s="1"/>
      <c r="K161" s="1"/>
    </row>
    <row r="162" spans="1:11" x14ac:dyDescent="0.2">
      <c r="A162" s="1"/>
      <c r="B162" s="1"/>
      <c r="C162" s="1"/>
      <c r="D162" s="1"/>
      <c r="E162" s="1"/>
      <c r="F162" s="1"/>
      <c r="G162" s="1"/>
      <c r="H162" s="1"/>
      <c r="I162" s="1"/>
      <c r="J162" s="1"/>
      <c r="K162" s="1"/>
    </row>
    <row r="163" spans="1:11" x14ac:dyDescent="0.2">
      <c r="A163" s="1"/>
      <c r="B163" s="1"/>
      <c r="C163" s="1"/>
      <c r="D163" s="1"/>
      <c r="E163" s="1"/>
      <c r="F163" s="1"/>
      <c r="G163" s="1"/>
      <c r="H163" s="1"/>
      <c r="I163" s="1"/>
      <c r="J163" s="1"/>
      <c r="K163" s="1"/>
    </row>
    <row r="164" spans="1:11" x14ac:dyDescent="0.2">
      <c r="A164" s="1"/>
      <c r="B164" s="1"/>
      <c r="C164" s="1"/>
      <c r="D164" s="1"/>
      <c r="E164" s="1"/>
      <c r="F164" s="1"/>
      <c r="G164" s="1"/>
      <c r="H164" s="1"/>
      <c r="I164" s="1"/>
      <c r="J164" s="1"/>
      <c r="K164" s="1"/>
    </row>
    <row r="165" spans="1:11" x14ac:dyDescent="0.2">
      <c r="A165" s="1"/>
      <c r="B165" s="1"/>
      <c r="C165" s="1"/>
      <c r="D165" s="1"/>
      <c r="E165" s="1"/>
      <c r="F165" s="1"/>
      <c r="G165" s="1"/>
      <c r="H165" s="1"/>
      <c r="I165" s="1"/>
      <c r="J165" s="1"/>
      <c r="K165" s="1"/>
    </row>
    <row r="166" spans="1:11" x14ac:dyDescent="0.2">
      <c r="A166" s="1"/>
      <c r="B166" s="1"/>
      <c r="C166" s="1"/>
      <c r="D166" s="1"/>
      <c r="E166" s="1"/>
      <c r="F166" s="1"/>
      <c r="G166" s="1"/>
      <c r="H166" s="1"/>
      <c r="I166" s="1"/>
      <c r="J166" s="1"/>
      <c r="K166" s="1"/>
    </row>
    <row r="167" spans="1:11" x14ac:dyDescent="0.2">
      <c r="A167" s="1"/>
      <c r="B167" s="1"/>
      <c r="C167" s="1"/>
      <c r="D167" s="1"/>
      <c r="E167" s="1"/>
      <c r="F167" s="1"/>
      <c r="G167" s="1"/>
      <c r="H167" s="1"/>
      <c r="I167" s="1"/>
      <c r="J167" s="1"/>
      <c r="K167" s="1"/>
    </row>
    <row r="168" spans="1:11" x14ac:dyDescent="0.2">
      <c r="A168" s="1"/>
      <c r="B168" s="1"/>
      <c r="C168" s="1"/>
      <c r="D168" s="1"/>
      <c r="E168" s="1"/>
      <c r="F168" s="1"/>
      <c r="G168" s="1"/>
      <c r="H168" s="1"/>
      <c r="I168" s="1"/>
      <c r="J168" s="1"/>
      <c r="K168" s="1"/>
    </row>
    <row r="169" spans="1:11" x14ac:dyDescent="0.2">
      <c r="A169" s="1"/>
      <c r="B169" s="1"/>
      <c r="C169" s="1"/>
      <c r="D169" s="1"/>
      <c r="E169" s="1"/>
      <c r="F169" s="1"/>
      <c r="G169" s="1"/>
      <c r="H169" s="1"/>
      <c r="I169" s="1"/>
      <c r="J169" s="1"/>
      <c r="K169" s="1"/>
    </row>
    <row r="170" spans="1:11" x14ac:dyDescent="0.2">
      <c r="A170" s="1"/>
      <c r="B170" s="1"/>
      <c r="C170" s="1"/>
      <c r="D170" s="1"/>
      <c r="E170" s="1"/>
      <c r="F170" s="1"/>
      <c r="G170" s="1"/>
      <c r="H170" s="1"/>
      <c r="I170" s="1"/>
      <c r="J170" s="1"/>
      <c r="K170" s="1"/>
    </row>
    <row r="171" spans="1:11" x14ac:dyDescent="0.2">
      <c r="A171" s="5"/>
      <c r="B171" s="5"/>
      <c r="C171" s="5"/>
      <c r="D171" s="5"/>
      <c r="E171" s="5"/>
      <c r="F171" s="5"/>
      <c r="G171" s="5"/>
      <c r="H171" s="5"/>
      <c r="I171" s="5"/>
      <c r="J171" s="5"/>
      <c r="K171" s="5"/>
    </row>
    <row r="172" spans="1:11" x14ac:dyDescent="0.2">
      <c r="A172" s="2"/>
      <c r="B172" s="2"/>
      <c r="C172" s="2"/>
      <c r="D172" s="2"/>
      <c r="E172" s="2"/>
      <c r="F172" s="2"/>
      <c r="G172" s="2"/>
      <c r="H172" s="2"/>
      <c r="I172" s="2"/>
      <c r="J172" s="2"/>
      <c r="K172" s="2"/>
    </row>
    <row r="173" spans="1:11" x14ac:dyDescent="0.2">
      <c r="A173" s="2"/>
      <c r="B173" s="2"/>
      <c r="C173" s="2"/>
      <c r="D173" s="2"/>
      <c r="E173" s="2"/>
      <c r="F173" s="2"/>
      <c r="G173" s="2"/>
      <c r="H173" s="2"/>
      <c r="I173" s="2"/>
      <c r="J173" s="2"/>
      <c r="K173" s="2"/>
    </row>
    <row r="174" spans="1:11" x14ac:dyDescent="0.2">
      <c r="A174" s="2"/>
      <c r="B174" s="2"/>
      <c r="C174" s="2"/>
      <c r="D174" s="2"/>
      <c r="E174" s="2"/>
      <c r="F174" s="2"/>
      <c r="G174" s="2"/>
      <c r="H174" s="2"/>
      <c r="I174" s="2"/>
      <c r="J174" s="2"/>
      <c r="K174" s="2"/>
    </row>
    <row r="175" spans="1:11" x14ac:dyDescent="0.2">
      <c r="A175" s="2"/>
      <c r="B175" s="2"/>
      <c r="C175" s="2"/>
      <c r="D175" s="2"/>
      <c r="E175" s="2"/>
      <c r="F175" s="2"/>
      <c r="G175" s="2"/>
      <c r="H175" s="2"/>
      <c r="I175" s="2"/>
      <c r="J175" s="2"/>
      <c r="K175" s="2"/>
    </row>
    <row r="176" spans="1:11" x14ac:dyDescent="0.2">
      <c r="A176" s="2"/>
      <c r="B176" s="2"/>
      <c r="C176" s="2"/>
      <c r="D176" s="2"/>
      <c r="E176" s="2"/>
      <c r="F176" s="2"/>
      <c r="G176" s="2"/>
      <c r="H176" s="2"/>
      <c r="I176" s="2"/>
      <c r="J176" s="2"/>
      <c r="K176" s="2"/>
    </row>
    <row r="177" spans="1:11" x14ac:dyDescent="0.2">
      <c r="A177" s="2"/>
      <c r="B177" s="2"/>
      <c r="C177" s="2"/>
      <c r="D177" s="2"/>
      <c r="E177" s="2"/>
      <c r="F177" s="2"/>
      <c r="G177" s="2"/>
      <c r="H177" s="2"/>
      <c r="I177" s="2"/>
      <c r="J177" s="2"/>
      <c r="K177" s="2"/>
    </row>
    <row r="178" spans="1:11" x14ac:dyDescent="0.2">
      <c r="A178" s="2"/>
      <c r="B178" s="2"/>
      <c r="C178" s="2"/>
      <c r="D178" s="2"/>
      <c r="E178" s="2"/>
      <c r="F178" s="2"/>
      <c r="G178" s="2"/>
      <c r="H178" s="2"/>
      <c r="I178" s="2"/>
      <c r="J178" s="2"/>
      <c r="K178" s="2"/>
    </row>
    <row r="179" spans="1:11" x14ac:dyDescent="0.2">
      <c r="A179" s="2"/>
      <c r="B179" s="2"/>
      <c r="C179" s="2"/>
      <c r="D179" s="2"/>
      <c r="E179" s="2"/>
      <c r="F179" s="2"/>
      <c r="G179" s="2"/>
      <c r="H179" s="2"/>
      <c r="I179" s="2"/>
      <c r="J179" s="2"/>
      <c r="K179" s="2"/>
    </row>
    <row r="180" spans="1:11" x14ac:dyDescent="0.2">
      <c r="A180" s="2"/>
      <c r="B180" s="2"/>
      <c r="C180" s="2"/>
      <c r="D180" s="2"/>
      <c r="E180" s="2"/>
      <c r="F180" s="2"/>
      <c r="G180" s="2"/>
      <c r="H180" s="2"/>
      <c r="I180" s="2"/>
      <c r="J180" s="2"/>
      <c r="K180" s="2"/>
    </row>
    <row r="181" spans="1:11" x14ac:dyDescent="0.2">
      <c r="A181" s="2"/>
      <c r="B181" s="2"/>
      <c r="C181" s="2"/>
      <c r="D181" s="2"/>
      <c r="E181" s="2"/>
      <c r="F181" s="2"/>
      <c r="G181" s="2"/>
      <c r="H181" s="2"/>
      <c r="I181" s="2"/>
      <c r="J181" s="2"/>
      <c r="K181" s="2"/>
    </row>
    <row r="182" spans="1:11" x14ac:dyDescent="0.2">
      <c r="A182" s="2"/>
      <c r="B182" s="2"/>
      <c r="C182" s="2"/>
      <c r="D182" s="2"/>
      <c r="E182" s="2"/>
      <c r="F182" s="2"/>
      <c r="G182" s="2"/>
      <c r="H182" s="2"/>
      <c r="I182" s="2"/>
      <c r="J182" s="2"/>
      <c r="K182" s="2"/>
    </row>
    <row r="183" spans="1:11" x14ac:dyDescent="0.2">
      <c r="A183" s="2"/>
      <c r="B183" s="2"/>
      <c r="C183" s="2"/>
      <c r="D183" s="2"/>
      <c r="E183" s="2"/>
      <c r="F183" s="2"/>
      <c r="G183" s="2"/>
      <c r="H183" s="2"/>
      <c r="I183" s="2"/>
      <c r="J183" s="2"/>
      <c r="K183" s="2"/>
    </row>
    <row r="184" spans="1:11" x14ac:dyDescent="0.2">
      <c r="A184" s="2"/>
      <c r="B184" s="2"/>
      <c r="C184" s="2"/>
      <c r="D184" s="2"/>
      <c r="E184" s="2"/>
      <c r="F184" s="2"/>
      <c r="G184" s="2"/>
      <c r="H184" s="2"/>
      <c r="I184" s="2"/>
      <c r="J184" s="2"/>
      <c r="K184" s="2"/>
    </row>
    <row r="185" spans="1:11" x14ac:dyDescent="0.2">
      <c r="A185" s="2"/>
      <c r="B185" s="2"/>
      <c r="C185" s="2"/>
      <c r="D185" s="2"/>
      <c r="E185" s="2"/>
      <c r="F185" s="2"/>
      <c r="G185" s="2"/>
      <c r="H185" s="2"/>
      <c r="I185" s="2"/>
      <c r="J185" s="2"/>
      <c r="K185" s="2"/>
    </row>
    <row r="186" spans="1:11" x14ac:dyDescent="0.2">
      <c r="A186" s="2"/>
      <c r="B186" s="2"/>
      <c r="C186" s="2"/>
      <c r="D186" s="2"/>
      <c r="E186" s="2"/>
      <c r="F186" s="2"/>
      <c r="G186" s="2"/>
      <c r="H186" s="2"/>
      <c r="I186" s="2"/>
      <c r="J186" s="2"/>
      <c r="K186" s="2"/>
    </row>
    <row r="187" spans="1:11" x14ac:dyDescent="0.2">
      <c r="A187" s="2"/>
      <c r="B187" s="2"/>
      <c r="C187" s="2"/>
      <c r="D187" s="2"/>
      <c r="E187" s="2"/>
      <c r="F187" s="2"/>
      <c r="G187" s="2"/>
      <c r="H187" s="2"/>
      <c r="I187" s="2"/>
      <c r="J187" s="2"/>
      <c r="K187" s="2"/>
    </row>
    <row r="188" spans="1:11" x14ac:dyDescent="0.2">
      <c r="A188" s="2"/>
      <c r="B188" s="2"/>
      <c r="C188" s="2"/>
      <c r="D188" s="2"/>
      <c r="E188" s="2"/>
      <c r="F188" s="2"/>
      <c r="G188" s="2"/>
      <c r="H188" s="2"/>
      <c r="I188" s="2"/>
      <c r="J188" s="2"/>
      <c r="K188" s="2"/>
    </row>
    <row r="189" spans="1:11" x14ac:dyDescent="0.2">
      <c r="A189" s="2"/>
      <c r="B189" s="2"/>
      <c r="C189" s="2"/>
      <c r="D189" s="2"/>
      <c r="E189" s="2"/>
      <c r="F189" s="2"/>
      <c r="G189" s="2"/>
      <c r="H189" s="2"/>
      <c r="I189" s="2"/>
      <c r="J189" s="2"/>
      <c r="K189" s="2"/>
    </row>
    <row r="190" spans="1:11" x14ac:dyDescent="0.2">
      <c r="A190" s="2"/>
      <c r="B190" s="2"/>
      <c r="C190" s="2"/>
      <c r="D190" s="2"/>
      <c r="E190" s="2"/>
      <c r="F190" s="2"/>
      <c r="G190" s="2"/>
      <c r="H190" s="2"/>
      <c r="I190" s="2"/>
      <c r="J190" s="2"/>
      <c r="K190" s="2"/>
    </row>
    <row r="191" spans="1:11" x14ac:dyDescent="0.2">
      <c r="A191" s="2"/>
      <c r="B191" s="2"/>
      <c r="C191" s="2"/>
      <c r="D191" s="2"/>
      <c r="E191" s="2"/>
      <c r="F191" s="2"/>
      <c r="G191" s="2"/>
      <c r="H191" s="2"/>
      <c r="I191" s="2"/>
      <c r="J191" s="2"/>
      <c r="K191" s="2"/>
    </row>
    <row r="192" spans="1:11" x14ac:dyDescent="0.2">
      <c r="A192" s="2"/>
      <c r="B192" s="2"/>
      <c r="C192" s="2"/>
      <c r="D192" s="2"/>
      <c r="E192" s="2"/>
      <c r="F192" s="2"/>
      <c r="G192" s="2"/>
      <c r="H192" s="2"/>
      <c r="I192" s="2"/>
      <c r="J192" s="2"/>
      <c r="K192" s="2"/>
    </row>
    <row r="193" spans="1:11" x14ac:dyDescent="0.2">
      <c r="A193" s="2"/>
      <c r="B193" s="2"/>
      <c r="C193" s="2"/>
      <c r="D193" s="2"/>
      <c r="E193" s="2"/>
      <c r="F193" s="2"/>
      <c r="G193" s="2"/>
      <c r="H193" s="2"/>
      <c r="I193" s="2"/>
      <c r="J193" s="2"/>
      <c r="K193" s="2"/>
    </row>
    <row r="194" spans="1:11" x14ac:dyDescent="0.2">
      <c r="A194" s="2"/>
      <c r="B194" s="2"/>
      <c r="C194" s="2"/>
      <c r="D194" s="2"/>
      <c r="E194" s="2"/>
      <c r="F194" s="2"/>
      <c r="G194" s="2"/>
      <c r="H194" s="2"/>
      <c r="I194" s="2"/>
      <c r="J194" s="2"/>
      <c r="K194" s="2"/>
    </row>
    <row r="195" spans="1:11" x14ac:dyDescent="0.2">
      <c r="A195" s="2"/>
      <c r="B195" s="2"/>
      <c r="C195" s="2"/>
      <c r="D195" s="2"/>
      <c r="E195" s="2"/>
      <c r="F195" s="2"/>
      <c r="G195" s="2"/>
      <c r="H195" s="2"/>
      <c r="I195" s="2"/>
      <c r="J195" s="2"/>
      <c r="K195" s="2"/>
    </row>
    <row r="196" spans="1:11" x14ac:dyDescent="0.2">
      <c r="A196" s="2"/>
      <c r="B196" s="2"/>
      <c r="C196" s="2"/>
      <c r="D196" s="2"/>
      <c r="E196" s="2"/>
      <c r="F196" s="2"/>
      <c r="G196" s="2"/>
      <c r="H196" s="2"/>
      <c r="I196" s="2"/>
      <c r="J196" s="2"/>
      <c r="K196" s="2"/>
    </row>
    <row r="197" spans="1:11" x14ac:dyDescent="0.2">
      <c r="A197" s="2"/>
      <c r="B197" s="2"/>
      <c r="C197" s="2"/>
      <c r="D197" s="2"/>
      <c r="E197" s="2"/>
      <c r="F197" s="2"/>
      <c r="G197" s="2"/>
      <c r="H197" s="2"/>
      <c r="I197" s="2"/>
      <c r="J197" s="2"/>
      <c r="K197" s="2"/>
    </row>
    <row r="198" spans="1:11" x14ac:dyDescent="0.2">
      <c r="A198" s="2"/>
      <c r="B198" s="2"/>
      <c r="C198" s="2"/>
      <c r="D198" s="2"/>
      <c r="E198" s="2"/>
      <c r="F198" s="2"/>
      <c r="G198" s="2"/>
      <c r="H198" s="2"/>
      <c r="I198" s="2"/>
      <c r="J198" s="2"/>
      <c r="K198" s="2"/>
    </row>
    <row r="199" spans="1:11" x14ac:dyDescent="0.2">
      <c r="A199" s="2"/>
      <c r="B199" s="2"/>
      <c r="C199" s="2"/>
      <c r="D199" s="2"/>
      <c r="E199" s="2"/>
      <c r="F199" s="2"/>
      <c r="G199" s="2"/>
      <c r="H199" s="2"/>
      <c r="I199" s="2"/>
      <c r="J199" s="2"/>
      <c r="K199" s="2"/>
    </row>
    <row r="200" spans="1:11" x14ac:dyDescent="0.2">
      <c r="A200" s="2"/>
      <c r="B200" s="2"/>
      <c r="C200" s="2"/>
      <c r="D200" s="2"/>
      <c r="E200" s="2"/>
      <c r="F200" s="2"/>
      <c r="G200" s="2"/>
      <c r="H200" s="2"/>
      <c r="I200" s="2"/>
      <c r="J200" s="2"/>
      <c r="K200" s="2"/>
    </row>
    <row r="201" spans="1:11" x14ac:dyDescent="0.2">
      <c r="A201" s="2"/>
      <c r="B201" s="2"/>
      <c r="C201" s="2"/>
      <c r="D201" s="2"/>
      <c r="E201" s="2"/>
      <c r="F201" s="2"/>
      <c r="G201" s="2"/>
      <c r="H201" s="2"/>
      <c r="I201" s="2"/>
      <c r="J201" s="2"/>
      <c r="K201" s="2"/>
    </row>
    <row r="202" spans="1:11" x14ac:dyDescent="0.2">
      <c r="A202" s="2"/>
      <c r="B202" s="2"/>
      <c r="C202" s="2"/>
      <c r="D202" s="2"/>
      <c r="E202" s="2"/>
      <c r="F202" s="2"/>
      <c r="G202" s="2"/>
      <c r="H202" s="2"/>
      <c r="I202" s="2"/>
      <c r="J202" s="2"/>
      <c r="K202" s="2"/>
    </row>
    <row r="203" spans="1:11" x14ac:dyDescent="0.2">
      <c r="A203" s="2"/>
      <c r="B203" s="2"/>
      <c r="C203" s="2"/>
      <c r="D203" s="2"/>
      <c r="E203" s="2"/>
      <c r="F203" s="2"/>
      <c r="G203" s="2"/>
      <c r="H203" s="2"/>
      <c r="I203" s="2"/>
      <c r="J203" s="2"/>
      <c r="K203" s="2"/>
    </row>
    <row r="204" spans="1:11" x14ac:dyDescent="0.2">
      <c r="A204" s="1"/>
    </row>
    <row r="205" spans="1:11" x14ac:dyDescent="0.2">
      <c r="A205" s="1"/>
    </row>
    <row r="206" spans="1:11" x14ac:dyDescent="0.2">
      <c r="A206" s="1"/>
    </row>
    <row r="207" spans="1:11" x14ac:dyDescent="0.2">
      <c r="A207" s="1"/>
    </row>
    <row r="208" spans="1: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sheetData>
  <sheetProtection algorithmName="SHA-512" hashValue="dctUe/5qZY6RmFiAtTtoAnxZDu6cJHai5T9eweuZqXeq5/sTN431pzV0N1w0OuU9Hbx9jQqFmt2/6/T31W1Ycg==" saltValue="sN9Q8fa69dN5rC14vHsjKw==" spinCount="100000" sheet="1" objects="1" scenarios="1" selectLockedCells="1"/>
  <phoneticPr fontId="7" type="noConversion"/>
  <pageMargins left="0.75" right="0.55000000000000004" top="0.82" bottom="0.91" header="0.5" footer="0.7"/>
  <pageSetup paperSize="9" orientation="portrait" r:id="rId1"/>
  <headerFooter alignWithMargins="0">
    <oddFooter>&amp;R&amp;8J. van Dalen SoZaWe-Utrecht</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3"/>
  <sheetViews>
    <sheetView showGridLines="0" workbookViewId="0">
      <selection activeCell="C4" sqref="C4"/>
    </sheetView>
  </sheetViews>
  <sheetFormatPr defaultRowHeight="12.75" x14ac:dyDescent="0.2"/>
  <cols>
    <col min="1" max="1" width="2.28515625" style="3" customWidth="1"/>
    <col min="2" max="2" width="30.140625" style="3" customWidth="1"/>
    <col min="3" max="3" width="9.140625" style="3"/>
    <col min="4" max="4" width="11.85546875" style="3" customWidth="1"/>
    <col min="5" max="5" width="16.42578125" style="98" customWidth="1"/>
    <col min="6" max="6" width="12.28515625" style="3" customWidth="1"/>
    <col min="7" max="7" width="3" style="3" customWidth="1"/>
    <col min="8" max="8" width="4.5703125" style="3" customWidth="1"/>
    <col min="9" max="9" width="12.7109375" style="3" customWidth="1"/>
    <col min="10" max="10" width="10.85546875" style="3" bestFit="1" customWidth="1"/>
    <col min="11" max="16384" width="9.140625" style="3"/>
  </cols>
  <sheetData>
    <row r="1" spans="1:8" ht="26.25" customHeight="1" x14ac:dyDescent="0.2"/>
    <row r="2" spans="1:8" ht="23.25" x14ac:dyDescent="0.35">
      <c r="A2" s="47" t="s">
        <v>106</v>
      </c>
      <c r="B2" s="48"/>
      <c r="C2" s="48"/>
      <c r="D2" s="48"/>
      <c r="E2" s="49"/>
      <c r="F2" s="48"/>
      <c r="G2" s="48"/>
      <c r="H2" s="48"/>
    </row>
    <row r="3" spans="1:8" ht="9.75" customHeight="1" x14ac:dyDescent="0.2">
      <c r="A3" s="50"/>
      <c r="B3" s="1"/>
      <c r="C3" s="1"/>
      <c r="D3" s="1"/>
      <c r="E3" s="51"/>
      <c r="F3" s="1"/>
      <c r="G3" s="1"/>
      <c r="H3" s="1"/>
    </row>
    <row r="4" spans="1:8" ht="12.75" customHeight="1" x14ac:dyDescent="0.2">
      <c r="A4" s="50"/>
      <c r="B4" s="52" t="s">
        <v>104</v>
      </c>
      <c r="C4" s="14"/>
      <c r="D4" s="53"/>
      <c r="E4" s="54"/>
      <c r="F4" s="1"/>
      <c r="G4" s="1"/>
      <c r="H4" s="1"/>
    </row>
    <row r="5" spans="1:8" ht="12.75" customHeight="1" x14ac:dyDescent="0.2">
      <c r="A5" s="50"/>
      <c r="B5" s="16" t="s">
        <v>57</v>
      </c>
      <c r="C5" s="18"/>
      <c r="D5" s="55"/>
      <c r="E5" s="56"/>
      <c r="F5" s="1"/>
      <c r="G5" s="1"/>
      <c r="H5" s="1"/>
    </row>
    <row r="6" spans="1:8" ht="11.25" customHeight="1" x14ac:dyDescent="0.2">
      <c r="A6" s="50"/>
      <c r="B6" s="1"/>
      <c r="C6" s="1"/>
      <c r="D6" s="1"/>
      <c r="E6" s="51"/>
      <c r="F6" s="1"/>
      <c r="G6" s="1"/>
      <c r="H6" s="1"/>
    </row>
    <row r="7" spans="1:8" ht="12.75" customHeight="1" x14ac:dyDescent="0.2">
      <c r="A7" s="1" t="s">
        <v>69</v>
      </c>
      <c r="B7" s="1"/>
      <c r="C7" s="1"/>
      <c r="D7" s="1"/>
      <c r="E7" s="51"/>
      <c r="F7" s="57">
        <v>0</v>
      </c>
      <c r="G7" s="1"/>
      <c r="H7" s="1"/>
    </row>
    <row r="8" spans="1:8" ht="12.75" customHeight="1" thickBot="1" x14ac:dyDescent="0.25">
      <c r="A8" s="1" t="s">
        <v>122</v>
      </c>
      <c r="B8" s="1"/>
      <c r="C8" s="1"/>
      <c r="D8" s="1"/>
      <c r="E8" s="51"/>
      <c r="F8" s="58">
        <v>0</v>
      </c>
      <c r="G8" s="1"/>
      <c r="H8" s="1"/>
    </row>
    <row r="9" spans="1:8" ht="12.75" customHeight="1" thickTop="1" x14ac:dyDescent="0.2">
      <c r="A9" s="3" t="s">
        <v>70</v>
      </c>
      <c r="C9" s="1"/>
      <c r="D9" s="1"/>
      <c r="E9" s="51"/>
      <c r="F9" s="59">
        <f>F7+F8</f>
        <v>0</v>
      </c>
      <c r="G9" s="1"/>
      <c r="H9" s="1"/>
    </row>
    <row r="10" spans="1:8" ht="12.75" customHeight="1" x14ac:dyDescent="0.2">
      <c r="A10" s="1"/>
      <c r="B10" s="1"/>
      <c r="C10" s="1"/>
      <c r="D10" s="1"/>
      <c r="E10" s="51"/>
      <c r="F10" s="1"/>
      <c r="G10" s="1"/>
      <c r="H10" s="1"/>
    </row>
    <row r="11" spans="1:8" x14ac:dyDescent="0.2">
      <c r="A11" s="50" t="s">
        <v>80</v>
      </c>
      <c r="B11" s="1"/>
      <c r="C11" s="1"/>
      <c r="D11" s="1"/>
      <c r="E11" s="51"/>
      <c r="F11" s="1"/>
      <c r="G11" s="1"/>
      <c r="H11" s="1"/>
    </row>
    <row r="12" spans="1:8" ht="9.75" customHeight="1" x14ac:dyDescent="0.2">
      <c r="A12" s="1"/>
      <c r="B12" s="1"/>
      <c r="C12" s="1"/>
      <c r="D12" s="1"/>
      <c r="E12" s="60"/>
      <c r="F12" s="1"/>
      <c r="G12" s="1"/>
      <c r="H12" s="1"/>
    </row>
    <row r="13" spans="1:8" x14ac:dyDescent="0.2">
      <c r="A13" s="1" t="s">
        <v>1</v>
      </c>
      <c r="B13" s="1"/>
      <c r="C13" s="1"/>
      <c r="D13" s="61">
        <v>0</v>
      </c>
      <c r="E13" s="62">
        <f>D13*2033/12</f>
        <v>0</v>
      </c>
      <c r="F13" s="1"/>
      <c r="G13" s="1"/>
      <c r="H13" s="1"/>
    </row>
    <row r="14" spans="1:8" x14ac:dyDescent="0.2">
      <c r="A14" s="1" t="s">
        <v>4</v>
      </c>
      <c r="B14" s="1"/>
      <c r="C14" s="1"/>
      <c r="E14" s="63"/>
      <c r="F14" s="1"/>
      <c r="G14" s="1"/>
      <c r="H14" s="1"/>
    </row>
    <row r="15" spans="1:8" x14ac:dyDescent="0.2">
      <c r="A15" s="50">
        <v>1</v>
      </c>
      <c r="B15" s="1" t="s">
        <v>2</v>
      </c>
      <c r="C15" s="1"/>
      <c r="D15" s="64">
        <v>0</v>
      </c>
      <c r="E15" s="62">
        <f>IF(D15=0,0,(D15/D16)*2033/12)</f>
        <v>0</v>
      </c>
      <c r="F15" s="1"/>
      <c r="G15" s="1"/>
      <c r="H15" s="1"/>
    </row>
    <row r="16" spans="1:8" x14ac:dyDescent="0.2">
      <c r="A16" s="1"/>
      <c r="B16" s="1" t="s">
        <v>3</v>
      </c>
      <c r="C16" s="1"/>
      <c r="D16" s="65">
        <v>0</v>
      </c>
      <c r="E16" s="63"/>
      <c r="F16" s="1"/>
      <c r="G16" s="1"/>
      <c r="H16" s="1"/>
    </row>
    <row r="17" spans="1:9" x14ac:dyDescent="0.2">
      <c r="A17" s="50">
        <v>2</v>
      </c>
      <c r="B17" s="1" t="s">
        <v>2</v>
      </c>
      <c r="C17" s="1"/>
      <c r="D17" s="64">
        <v>0</v>
      </c>
      <c r="E17" s="62">
        <f>IF(D17=0,0,(D17/D18)*2033/12)</f>
        <v>0</v>
      </c>
      <c r="F17" s="1"/>
      <c r="G17" s="1"/>
      <c r="H17" s="1"/>
    </row>
    <row r="18" spans="1:9" x14ac:dyDescent="0.2">
      <c r="A18" s="1"/>
      <c r="B18" s="1" t="s">
        <v>3</v>
      </c>
      <c r="C18" s="1"/>
      <c r="D18" s="66">
        <v>0</v>
      </c>
      <c r="E18" s="63"/>
      <c r="F18" s="1"/>
      <c r="G18" s="1"/>
      <c r="H18" s="1"/>
    </row>
    <row r="19" spans="1:9" ht="11.25" customHeight="1" x14ac:dyDescent="0.2">
      <c r="A19" s="1"/>
      <c r="B19" s="1"/>
      <c r="C19" s="1"/>
      <c r="D19" s="1"/>
      <c r="E19" s="51"/>
      <c r="F19" s="1"/>
      <c r="G19" s="1"/>
      <c r="H19" s="1"/>
    </row>
    <row r="20" spans="1:9" x14ac:dyDescent="0.2">
      <c r="A20" s="1" t="s">
        <v>23</v>
      </c>
      <c r="B20" s="1"/>
      <c r="C20" s="1"/>
      <c r="D20" s="1"/>
      <c r="E20" s="51"/>
      <c r="F20" s="67">
        <f>IF((E13+E15+E17)&lt;=2033,(E13+E15+E17),2033)</f>
        <v>0</v>
      </c>
      <c r="G20" s="50" t="s">
        <v>71</v>
      </c>
      <c r="H20" s="1"/>
    </row>
    <row r="21" spans="1:9" ht="12.75" customHeight="1" x14ac:dyDescent="0.2">
      <c r="A21" s="1"/>
      <c r="B21" s="1"/>
      <c r="C21" s="1"/>
      <c r="D21" s="1"/>
      <c r="E21" s="51"/>
      <c r="F21" s="1"/>
      <c r="G21" s="1"/>
      <c r="H21" s="1"/>
    </row>
    <row r="22" spans="1:9" x14ac:dyDescent="0.2">
      <c r="A22" s="50" t="s">
        <v>6</v>
      </c>
      <c r="B22" s="1"/>
      <c r="C22" s="1"/>
      <c r="D22" s="1"/>
      <c r="E22" s="51"/>
      <c r="F22" s="1"/>
      <c r="G22" s="1"/>
      <c r="H22" s="1"/>
    </row>
    <row r="23" spans="1:9" ht="9.75" customHeight="1" x14ac:dyDescent="0.2">
      <c r="A23" s="1"/>
      <c r="B23" s="1"/>
      <c r="C23" s="1"/>
      <c r="D23" s="1"/>
      <c r="E23" s="51"/>
      <c r="F23" s="1"/>
      <c r="G23" s="1"/>
      <c r="H23" s="1"/>
    </row>
    <row r="24" spans="1:9" x14ac:dyDescent="0.2">
      <c r="A24" s="1" t="s">
        <v>7</v>
      </c>
      <c r="B24" s="1"/>
      <c r="C24" s="1"/>
      <c r="D24" s="1"/>
      <c r="E24" s="51"/>
      <c r="F24" s="1"/>
      <c r="G24" s="1"/>
      <c r="H24" s="1"/>
    </row>
    <row r="25" spans="1:9" ht="13.5" thickBot="1" x14ac:dyDescent="0.25">
      <c r="A25" s="1" t="s">
        <v>8</v>
      </c>
      <c r="B25" s="1"/>
      <c r="C25" s="1"/>
      <c r="D25" s="1"/>
      <c r="E25" s="51"/>
      <c r="F25" s="68">
        <v>0</v>
      </c>
      <c r="G25" s="50" t="s">
        <v>10</v>
      </c>
      <c r="H25" s="1"/>
    </row>
    <row r="26" spans="1:9" ht="11.25" customHeight="1" thickTop="1" x14ac:dyDescent="0.2">
      <c r="A26" s="1"/>
      <c r="B26" s="1"/>
      <c r="C26" s="1"/>
      <c r="D26" s="1"/>
      <c r="E26" s="51"/>
      <c r="F26" s="1"/>
      <c r="G26" s="1"/>
      <c r="H26" s="1"/>
    </row>
    <row r="27" spans="1:9" x14ac:dyDescent="0.2">
      <c r="A27" s="50" t="s">
        <v>79</v>
      </c>
      <c r="B27" s="1"/>
      <c r="C27" s="1"/>
      <c r="D27" s="1"/>
      <c r="E27" s="51"/>
      <c r="F27" s="69">
        <f>IF(F20-F25&lt;=0,0,F20-F25)</f>
        <v>0</v>
      </c>
      <c r="G27" s="50" t="s">
        <v>11</v>
      </c>
      <c r="H27" s="1"/>
    </row>
    <row r="28" spans="1:9" x14ac:dyDescent="0.2">
      <c r="A28" s="1" t="s">
        <v>81</v>
      </c>
      <c r="B28" s="1"/>
      <c r="C28" s="1"/>
      <c r="D28" s="1"/>
      <c r="E28" s="51"/>
      <c r="F28" s="32">
        <f>IF(F20-F25&lt;=0,0,IF(F20-F25&gt;=F9*1.071*0.331,F9*1.071*0.331,F20-F25))</f>
        <v>0</v>
      </c>
      <c r="G28" s="1" t="s">
        <v>82</v>
      </c>
      <c r="H28" s="1"/>
      <c r="I28" s="70"/>
    </row>
    <row r="29" spans="1:9" x14ac:dyDescent="0.2">
      <c r="A29" s="50"/>
      <c r="B29" s="1"/>
      <c r="C29" s="1"/>
      <c r="D29" s="1"/>
      <c r="E29" s="51"/>
      <c r="F29" s="69"/>
      <c r="G29" s="50"/>
      <c r="H29" s="1"/>
      <c r="I29" s="70"/>
    </row>
    <row r="30" spans="1:9" x14ac:dyDescent="0.2">
      <c r="A30" s="50" t="s">
        <v>72</v>
      </c>
      <c r="B30" s="1"/>
      <c r="C30" s="1"/>
      <c r="D30" s="1"/>
      <c r="E30" s="51"/>
      <c r="F30" s="1"/>
      <c r="G30" s="1"/>
      <c r="H30" s="1"/>
    </row>
    <row r="31" spans="1:9" ht="9.75" customHeight="1" x14ac:dyDescent="0.2">
      <c r="A31" s="1"/>
      <c r="B31" s="1"/>
      <c r="C31" s="1"/>
      <c r="D31" s="1"/>
      <c r="E31" s="51"/>
      <c r="F31" s="1"/>
      <c r="G31" s="1"/>
      <c r="H31" s="1"/>
    </row>
    <row r="32" spans="1:9" x14ac:dyDescent="0.2">
      <c r="A32" s="1" t="s">
        <v>12</v>
      </c>
      <c r="B32" s="1"/>
      <c r="C32" s="1"/>
      <c r="D32" s="1"/>
      <c r="E32" s="51"/>
      <c r="F32" s="71">
        <f>F9</f>
        <v>0</v>
      </c>
      <c r="G32" s="1"/>
      <c r="H32" s="1"/>
    </row>
    <row r="33" spans="1:8" ht="13.5" thickBot="1" x14ac:dyDescent="0.25">
      <c r="A33" s="1" t="s">
        <v>15</v>
      </c>
      <c r="B33" s="1"/>
      <c r="C33" s="1"/>
      <c r="D33" s="1"/>
      <c r="E33" s="51"/>
      <c r="F33" s="72">
        <f>F27</f>
        <v>0</v>
      </c>
      <c r="G33" s="50" t="s">
        <v>11</v>
      </c>
      <c r="H33" s="1"/>
    </row>
    <row r="34" spans="1:8" ht="13.5" thickTop="1" x14ac:dyDescent="0.2">
      <c r="A34" s="1" t="s">
        <v>13</v>
      </c>
      <c r="B34" s="1"/>
      <c r="C34" s="1"/>
      <c r="D34" s="1"/>
      <c r="E34" s="51"/>
      <c r="F34" s="71">
        <f>IF(F32-F33&lt;=0,0,F32-F33)</f>
        <v>0</v>
      </c>
      <c r="G34" s="1"/>
      <c r="H34" s="1"/>
    </row>
    <row r="35" spans="1:8" ht="9.75" customHeight="1" x14ac:dyDescent="0.2">
      <c r="A35" s="1"/>
      <c r="B35" s="1"/>
      <c r="C35" s="1"/>
      <c r="D35" s="1"/>
      <c r="E35" s="51"/>
      <c r="F35" s="1"/>
      <c r="G35" s="1"/>
      <c r="H35" s="1"/>
    </row>
    <row r="36" spans="1:8" x14ac:dyDescent="0.2">
      <c r="A36" s="1" t="s">
        <v>14</v>
      </c>
      <c r="B36" s="1"/>
      <c r="C36" s="1"/>
      <c r="D36" s="71">
        <f>F34</f>
        <v>0</v>
      </c>
      <c r="E36" s="51" t="s">
        <v>123</v>
      </c>
      <c r="F36" s="71">
        <f>F34*54.92%</f>
        <v>0</v>
      </c>
      <c r="G36" s="1"/>
      <c r="H36" s="1"/>
    </row>
    <row r="37" spans="1:8" ht="13.5" thickBot="1" x14ac:dyDescent="0.25">
      <c r="A37" s="1" t="s">
        <v>16</v>
      </c>
      <c r="B37" s="1"/>
      <c r="C37" s="1"/>
      <c r="D37" s="1"/>
      <c r="E37" s="51"/>
      <c r="F37" s="72">
        <f>F33</f>
        <v>0</v>
      </c>
      <c r="G37" s="1"/>
      <c r="H37" s="1"/>
    </row>
    <row r="38" spans="1:8" ht="13.5" thickTop="1" x14ac:dyDescent="0.2">
      <c r="A38" s="73" t="s">
        <v>76</v>
      </c>
      <c r="B38" s="1"/>
      <c r="C38" s="1"/>
      <c r="D38" s="1"/>
      <c r="E38" s="51"/>
      <c r="F38" s="69">
        <f>IF(F36-F37&lt;=0,0,F36-F37)</f>
        <v>0</v>
      </c>
      <c r="G38" s="1"/>
      <c r="H38" s="1"/>
    </row>
    <row r="39" spans="1:8" x14ac:dyDescent="0.2">
      <c r="A39" s="1"/>
      <c r="B39" s="1"/>
      <c r="C39" s="1"/>
      <c r="D39" s="1"/>
      <c r="E39" s="51"/>
      <c r="F39" s="1"/>
      <c r="G39" s="1"/>
      <c r="H39" s="1"/>
    </row>
    <row r="40" spans="1:8" x14ac:dyDescent="0.2">
      <c r="A40" s="50" t="s">
        <v>73</v>
      </c>
      <c r="B40" s="1"/>
      <c r="C40" s="1"/>
      <c r="D40" s="1"/>
      <c r="E40" s="51"/>
      <c r="F40" s="1"/>
      <c r="G40" s="1"/>
      <c r="H40" s="1"/>
    </row>
    <row r="41" spans="1:8" ht="9.75" customHeight="1" x14ac:dyDescent="0.2">
      <c r="A41" s="1"/>
      <c r="B41" s="1"/>
      <c r="C41" s="1"/>
      <c r="D41" s="1"/>
      <c r="E41" s="51"/>
      <c r="F41" s="1"/>
      <c r="G41" s="1"/>
      <c r="H41" s="1"/>
    </row>
    <row r="42" spans="1:8" x14ac:dyDescent="0.2">
      <c r="A42" s="1" t="s">
        <v>12</v>
      </c>
      <c r="B42" s="1"/>
      <c r="C42" s="1"/>
      <c r="D42" s="1"/>
      <c r="E42" s="51"/>
      <c r="F42" s="71">
        <f>F9</f>
        <v>0</v>
      </c>
      <c r="G42" s="1"/>
      <c r="H42" s="1"/>
    </row>
    <row r="43" spans="1:8" ht="13.5" thickBot="1" x14ac:dyDescent="0.25">
      <c r="A43" s="1" t="s">
        <v>18</v>
      </c>
      <c r="B43" s="1"/>
      <c r="C43" s="1"/>
      <c r="D43" s="1"/>
      <c r="E43" s="51"/>
      <c r="F43" s="72">
        <f>F38</f>
        <v>0</v>
      </c>
      <c r="G43" s="1"/>
      <c r="H43" s="1"/>
    </row>
    <row r="44" spans="1:8" ht="13.5" thickTop="1" x14ac:dyDescent="0.2">
      <c r="A44" s="1" t="s">
        <v>74</v>
      </c>
      <c r="B44" s="1"/>
      <c r="C44" s="1"/>
      <c r="D44" s="1"/>
      <c r="E44" s="51"/>
      <c r="F44" s="71">
        <f>SUM(F42:F43)</f>
        <v>0</v>
      </c>
      <c r="G44" s="1"/>
      <c r="H44" s="1"/>
    </row>
    <row r="45" spans="1:8" ht="11.25" customHeight="1" x14ac:dyDescent="0.2">
      <c r="A45" s="1"/>
      <c r="C45" s="1"/>
      <c r="D45" s="1"/>
      <c r="E45" s="51"/>
      <c r="F45" s="74"/>
      <c r="G45" s="1"/>
      <c r="H45" s="1"/>
    </row>
    <row r="46" spans="1:8" x14ac:dyDescent="0.2">
      <c r="A46" s="73" t="s">
        <v>75</v>
      </c>
      <c r="B46" s="75"/>
      <c r="C46" s="1"/>
      <c r="D46" s="1" t="s">
        <v>107</v>
      </c>
      <c r="E46" s="76">
        <f>F44</f>
        <v>0</v>
      </c>
      <c r="F46" s="67">
        <f>FLOOR(F44*7.1%,0.01)</f>
        <v>0</v>
      </c>
      <c r="G46" s="1"/>
      <c r="H46" s="1"/>
    </row>
    <row r="47" spans="1:8" ht="12.75" customHeight="1" x14ac:dyDescent="0.2">
      <c r="A47" s="5"/>
      <c r="B47" s="5"/>
      <c r="C47" s="5"/>
      <c r="D47" s="5"/>
      <c r="E47" s="77"/>
      <c r="F47" s="5"/>
      <c r="G47" s="5"/>
      <c r="H47" s="1"/>
    </row>
    <row r="48" spans="1:8" x14ac:dyDescent="0.2">
      <c r="A48" s="50" t="s">
        <v>77</v>
      </c>
      <c r="B48" s="1"/>
      <c r="C48" s="1"/>
      <c r="D48" s="1"/>
      <c r="E48" s="51"/>
      <c r="F48" s="1"/>
      <c r="G48" s="1"/>
      <c r="H48" s="1"/>
    </row>
    <row r="49" spans="1:10" ht="9.75" customHeight="1" x14ac:dyDescent="0.2">
      <c r="A49" s="1"/>
      <c r="B49" s="1"/>
      <c r="C49" s="1"/>
      <c r="D49" s="1"/>
      <c r="E49" s="51"/>
      <c r="F49" s="1"/>
      <c r="G49" s="1"/>
      <c r="H49" s="1"/>
    </row>
    <row r="50" spans="1:10" x14ac:dyDescent="0.2">
      <c r="A50" s="1" t="s">
        <v>12</v>
      </c>
      <c r="B50" s="1"/>
      <c r="C50" s="1"/>
      <c r="D50" s="1"/>
      <c r="E50" s="60">
        <f>F7</f>
        <v>0</v>
      </c>
      <c r="F50" s="1"/>
      <c r="G50" s="1"/>
      <c r="H50" s="1"/>
    </row>
    <row r="51" spans="1:10" x14ac:dyDescent="0.2">
      <c r="A51" s="1" t="s">
        <v>19</v>
      </c>
      <c r="B51" s="1"/>
      <c r="C51" s="1"/>
      <c r="D51" s="1"/>
      <c r="E51" s="60">
        <f>F8</f>
        <v>0</v>
      </c>
      <c r="F51" s="1"/>
      <c r="G51" s="1"/>
      <c r="H51" s="1"/>
      <c r="I51" s="32"/>
    </row>
    <row r="52" spans="1:10" x14ac:dyDescent="0.2">
      <c r="A52" s="1" t="s">
        <v>20</v>
      </c>
      <c r="B52" s="1"/>
      <c r="C52" s="50"/>
      <c r="D52" s="1"/>
      <c r="E52" s="60">
        <f>IF((F38)&lt;0.1,0,F38)</f>
        <v>0</v>
      </c>
      <c r="F52" s="1"/>
      <c r="G52" s="1"/>
      <c r="H52" s="1"/>
      <c r="I52" s="32"/>
    </row>
    <row r="53" spans="1:10" ht="13.5" thickBot="1" x14ac:dyDescent="0.25">
      <c r="A53" s="1" t="s">
        <v>75</v>
      </c>
      <c r="B53" s="1"/>
      <c r="C53" s="1"/>
      <c r="D53" s="1"/>
      <c r="E53" s="78">
        <f>F46</f>
        <v>0</v>
      </c>
      <c r="F53" s="1"/>
      <c r="G53" s="1"/>
      <c r="H53" s="1"/>
      <c r="I53" s="32"/>
    </row>
    <row r="54" spans="1:10" ht="13.5" thickTop="1" x14ac:dyDescent="0.2">
      <c r="A54" s="1" t="s">
        <v>99</v>
      </c>
      <c r="B54" s="1"/>
      <c r="C54" s="1"/>
      <c r="D54" s="1"/>
      <c r="E54" s="60">
        <f>SUM(E50:E53)</f>
        <v>0</v>
      </c>
      <c r="F54" s="1"/>
      <c r="G54" s="1"/>
      <c r="H54" s="1"/>
      <c r="I54" s="32"/>
      <c r="J54" s="32"/>
    </row>
    <row r="55" spans="1:10" x14ac:dyDescent="0.2">
      <c r="A55" s="79"/>
      <c r="B55" s="79"/>
      <c r="C55" s="79"/>
      <c r="D55" s="79"/>
      <c r="E55" s="80"/>
      <c r="F55" s="79"/>
      <c r="G55" s="79"/>
      <c r="H55" s="79"/>
      <c r="I55" s="32"/>
    </row>
    <row r="56" spans="1:10" x14ac:dyDescent="0.2">
      <c r="A56" s="5"/>
      <c r="B56" s="180" t="s">
        <v>134</v>
      </c>
      <c r="C56" s="5"/>
      <c r="D56" s="5"/>
      <c r="E56" s="145"/>
      <c r="F56" s="5"/>
      <c r="G56" s="5"/>
      <c r="H56" s="5"/>
      <c r="I56" s="32"/>
    </row>
    <row r="57" spans="1:10" x14ac:dyDescent="0.2">
      <c r="A57" s="5"/>
      <c r="B57" s="5"/>
      <c r="C57" s="5"/>
      <c r="D57" s="5"/>
      <c r="E57" s="145"/>
      <c r="F57" s="5"/>
      <c r="G57" s="5"/>
      <c r="H57" s="5"/>
      <c r="I57" s="32"/>
    </row>
    <row r="58" spans="1:10" x14ac:dyDescent="0.2">
      <c r="A58" s="5"/>
      <c r="B58" s="5"/>
      <c r="C58" s="5"/>
      <c r="D58" s="5"/>
      <c r="E58" s="145"/>
      <c r="F58" s="5"/>
      <c r="G58" s="5"/>
      <c r="H58" s="5"/>
      <c r="I58" s="32"/>
    </row>
    <row r="59" spans="1:10" x14ac:dyDescent="0.2">
      <c r="A59" s="5"/>
      <c r="B59" s="5"/>
      <c r="C59" s="5"/>
      <c r="D59" s="5"/>
      <c r="E59" s="145"/>
      <c r="F59" s="5"/>
      <c r="G59" s="5"/>
      <c r="H59" s="5"/>
      <c r="I59" s="32"/>
    </row>
    <row r="60" spans="1:10" x14ac:dyDescent="0.2">
      <c r="A60" s="5"/>
      <c r="B60" s="5"/>
      <c r="C60" s="5"/>
      <c r="D60" s="5"/>
      <c r="E60" s="145"/>
      <c r="F60" s="5"/>
      <c r="G60" s="5"/>
      <c r="H60" s="5"/>
      <c r="I60" s="32"/>
    </row>
    <row r="61" spans="1:10" x14ac:dyDescent="0.2">
      <c r="A61" s="5"/>
      <c r="B61" s="5"/>
      <c r="C61" s="5"/>
      <c r="D61" s="5"/>
      <c r="E61" s="145"/>
      <c r="F61" s="5"/>
      <c r="G61" s="5"/>
      <c r="H61" s="5"/>
      <c r="I61" s="32"/>
    </row>
    <row r="62" spans="1:10" x14ac:dyDescent="0.2">
      <c r="A62" s="5"/>
      <c r="B62" s="5"/>
      <c r="C62" s="5"/>
      <c r="D62" s="5"/>
      <c r="E62" s="145"/>
      <c r="F62" s="5"/>
      <c r="G62" s="5"/>
      <c r="H62" s="5"/>
      <c r="I62" s="32"/>
    </row>
    <row r="63" spans="1:10" ht="11.25" customHeight="1" x14ac:dyDescent="0.2">
      <c r="A63" s="1"/>
      <c r="B63" s="1"/>
      <c r="C63" s="1"/>
      <c r="D63" s="1"/>
      <c r="E63" s="51"/>
      <c r="F63" s="1"/>
      <c r="G63" s="1"/>
      <c r="H63" s="1"/>
      <c r="I63" s="32"/>
    </row>
    <row r="64" spans="1:10" x14ac:dyDescent="0.2">
      <c r="A64" s="10" t="s">
        <v>21</v>
      </c>
      <c r="B64" s="11"/>
      <c r="C64" s="11"/>
      <c r="D64" s="11"/>
      <c r="E64" s="81"/>
      <c r="F64" s="11"/>
      <c r="G64" s="1"/>
      <c r="H64" s="1"/>
    </row>
    <row r="65" spans="1:9" ht="9.75" customHeight="1" x14ac:dyDescent="0.2">
      <c r="A65" s="11"/>
      <c r="B65" s="11"/>
      <c r="C65" s="11"/>
      <c r="D65" s="11"/>
      <c r="E65" s="81"/>
      <c r="F65" s="11"/>
      <c r="G65" s="1"/>
      <c r="H65" s="1"/>
    </row>
    <row r="66" spans="1:9" x14ac:dyDescent="0.2">
      <c r="A66" s="10" t="s">
        <v>100</v>
      </c>
      <c r="B66" s="10"/>
      <c r="C66" s="10"/>
      <c r="D66" s="10"/>
      <c r="E66" s="82">
        <f>INT(E54)</f>
        <v>0</v>
      </c>
      <c r="F66" s="11"/>
      <c r="G66" s="1"/>
      <c r="H66" s="1"/>
    </row>
    <row r="67" spans="1:9" x14ac:dyDescent="0.2">
      <c r="A67" s="10" t="s">
        <v>101</v>
      </c>
      <c r="B67" s="10"/>
      <c r="C67" s="10"/>
      <c r="D67" s="10"/>
      <c r="E67" s="82">
        <f>INT(E51)</f>
        <v>0</v>
      </c>
      <c r="F67" s="10" t="s">
        <v>82</v>
      </c>
      <c r="G67" s="1"/>
      <c r="H67" s="1"/>
      <c r="I67" s="32"/>
    </row>
    <row r="68" spans="1:9" x14ac:dyDescent="0.2">
      <c r="A68" s="10" t="s">
        <v>22</v>
      </c>
      <c r="B68" s="10"/>
      <c r="C68" s="10"/>
      <c r="D68" s="10"/>
      <c r="E68" s="82">
        <f>CEILING(E52,1)</f>
        <v>0</v>
      </c>
      <c r="F68" s="11"/>
      <c r="G68" s="1"/>
      <c r="H68" s="1"/>
      <c r="I68" s="32"/>
    </row>
    <row r="69" spans="1:9" x14ac:dyDescent="0.2">
      <c r="A69" s="10" t="s">
        <v>75</v>
      </c>
      <c r="B69" s="10"/>
      <c r="C69" s="10"/>
      <c r="D69" s="10"/>
      <c r="E69" s="82">
        <f>CEILING(F46,1)</f>
        <v>0</v>
      </c>
      <c r="F69" s="11"/>
      <c r="G69" s="1"/>
      <c r="H69" s="1"/>
    </row>
    <row r="70" spans="1:9" x14ac:dyDescent="0.2">
      <c r="A70" s="1"/>
      <c r="B70" s="1"/>
      <c r="C70" s="1"/>
      <c r="D70" s="1"/>
      <c r="E70" s="51"/>
      <c r="F70" s="1"/>
      <c r="G70" s="1"/>
      <c r="H70" s="1"/>
    </row>
    <row r="71" spans="1:9" x14ac:dyDescent="0.2">
      <c r="A71" s="5"/>
      <c r="B71" s="5"/>
      <c r="C71" s="5"/>
      <c r="D71" s="5"/>
      <c r="E71" s="110"/>
      <c r="F71" s="5"/>
      <c r="G71" s="5"/>
      <c r="H71" s="5"/>
      <c r="I71" s="32"/>
    </row>
    <row r="72" spans="1:9" x14ac:dyDescent="0.2">
      <c r="A72" s="1"/>
      <c r="B72" s="1"/>
      <c r="C72" s="1"/>
      <c r="D72" s="1"/>
      <c r="E72" s="51"/>
      <c r="F72" s="1"/>
      <c r="G72" s="1"/>
      <c r="H72" s="1"/>
    </row>
    <row r="73" spans="1:9" x14ac:dyDescent="0.2">
      <c r="A73" s="1"/>
      <c r="B73" s="84" t="s">
        <v>67</v>
      </c>
      <c r="C73" s="85" t="s">
        <v>60</v>
      </c>
      <c r="D73" s="85"/>
      <c r="E73" s="86"/>
      <c r="F73" s="87"/>
      <c r="G73" s="1"/>
      <c r="H73" s="1"/>
    </row>
    <row r="74" spans="1:9" x14ac:dyDescent="0.2">
      <c r="A74" s="1"/>
      <c r="B74" s="88"/>
      <c r="C74" s="14"/>
      <c r="D74" s="14"/>
      <c r="E74" s="14"/>
      <c r="F74" s="15"/>
      <c r="G74" s="1"/>
      <c r="H74" s="1"/>
    </row>
    <row r="75" spans="1:9" x14ac:dyDescent="0.2">
      <c r="A75" s="1"/>
      <c r="B75" s="89"/>
      <c r="C75" s="90"/>
      <c r="D75" s="90"/>
      <c r="E75" s="90"/>
      <c r="F75" s="91"/>
      <c r="G75" s="1"/>
      <c r="H75" s="1"/>
    </row>
    <row r="76" spans="1:9" x14ac:dyDescent="0.2">
      <c r="A76" s="1"/>
      <c r="B76" s="89"/>
      <c r="C76" s="90"/>
      <c r="D76" s="92"/>
      <c r="E76" s="92"/>
      <c r="F76" s="91"/>
      <c r="G76" s="1"/>
      <c r="H76" s="1"/>
    </row>
    <row r="77" spans="1:9" x14ac:dyDescent="0.2">
      <c r="A77" s="1"/>
      <c r="B77" s="89"/>
      <c r="C77" s="90"/>
      <c r="D77" s="90"/>
      <c r="E77" s="92"/>
      <c r="F77" s="91"/>
      <c r="G77" s="1"/>
      <c r="H77" s="1"/>
    </row>
    <row r="78" spans="1:9" x14ac:dyDescent="0.2">
      <c r="A78" s="1"/>
      <c r="B78" s="89"/>
      <c r="C78" s="90"/>
      <c r="D78" s="93"/>
      <c r="E78" s="93"/>
      <c r="F78" s="91"/>
      <c r="G78" s="1"/>
      <c r="H78" s="1"/>
    </row>
    <row r="79" spans="1:9" x14ac:dyDescent="0.2">
      <c r="A79" s="1"/>
      <c r="B79" s="89"/>
      <c r="C79" s="90"/>
      <c r="D79" s="94"/>
      <c r="E79" s="92"/>
      <c r="F79" s="91"/>
      <c r="G79" s="1"/>
      <c r="H79" s="1"/>
    </row>
    <row r="80" spans="1:9" x14ac:dyDescent="0.2">
      <c r="A80" s="1"/>
      <c r="B80" s="89"/>
      <c r="C80" s="90"/>
      <c r="D80" s="94"/>
      <c r="E80" s="92"/>
      <c r="F80" s="91"/>
      <c r="G80" s="1"/>
      <c r="H80" s="1"/>
    </row>
    <row r="81" spans="1:8" x14ac:dyDescent="0.2">
      <c r="A81" s="1"/>
      <c r="B81" s="89"/>
      <c r="C81" s="90"/>
      <c r="D81" s="94"/>
      <c r="E81" s="92"/>
      <c r="F81" s="91"/>
      <c r="G81" s="1"/>
      <c r="H81" s="1"/>
    </row>
    <row r="82" spans="1:8" x14ac:dyDescent="0.2">
      <c r="A82" s="1"/>
      <c r="B82" s="89"/>
      <c r="C82" s="90"/>
      <c r="D82" s="94"/>
      <c r="E82" s="92"/>
      <c r="F82" s="91"/>
      <c r="G82" s="1"/>
      <c r="H82" s="1"/>
    </row>
    <row r="83" spans="1:8" x14ac:dyDescent="0.2">
      <c r="A83" s="1"/>
      <c r="B83" s="89"/>
      <c r="C83" s="90"/>
      <c r="D83" s="90"/>
      <c r="E83" s="90"/>
      <c r="F83" s="91"/>
      <c r="G83" s="1"/>
      <c r="H83" s="1"/>
    </row>
    <row r="84" spans="1:8" x14ac:dyDescent="0.2">
      <c r="A84" s="1"/>
      <c r="B84" s="89"/>
      <c r="C84" s="90"/>
      <c r="D84" s="90"/>
      <c r="E84" s="90"/>
      <c r="F84" s="91"/>
      <c r="G84" s="1"/>
      <c r="H84" s="1"/>
    </row>
    <row r="85" spans="1:8" x14ac:dyDescent="0.2">
      <c r="A85" s="1"/>
      <c r="B85" s="89"/>
      <c r="C85" s="90"/>
      <c r="D85" s="90"/>
      <c r="E85" s="90"/>
      <c r="F85" s="91"/>
      <c r="G85" s="1"/>
      <c r="H85" s="1"/>
    </row>
    <row r="86" spans="1:8" x14ac:dyDescent="0.2">
      <c r="A86" s="1"/>
      <c r="B86" s="89"/>
      <c r="C86" s="90"/>
      <c r="D86" s="90"/>
      <c r="E86" s="90"/>
      <c r="F86" s="91"/>
      <c r="G86" s="1"/>
      <c r="H86" s="1"/>
    </row>
    <row r="87" spans="1:8" x14ac:dyDescent="0.2">
      <c r="A87" s="1"/>
      <c r="B87" s="89"/>
      <c r="C87" s="90"/>
      <c r="D87" s="90"/>
      <c r="E87" s="90"/>
      <c r="F87" s="91"/>
      <c r="G87" s="1"/>
      <c r="H87" s="1"/>
    </row>
    <row r="88" spans="1:8" x14ac:dyDescent="0.2">
      <c r="A88" s="1"/>
      <c r="B88" s="89"/>
      <c r="C88" s="90"/>
      <c r="D88" s="90"/>
      <c r="E88" s="90"/>
      <c r="F88" s="91"/>
      <c r="G88" s="1"/>
      <c r="H88" s="1"/>
    </row>
    <row r="89" spans="1:8" x14ac:dyDescent="0.2">
      <c r="A89" s="1"/>
      <c r="B89" s="89"/>
      <c r="C89" s="90"/>
      <c r="D89" s="90"/>
      <c r="E89" s="90"/>
      <c r="F89" s="91"/>
      <c r="G89" s="1"/>
      <c r="H89" s="1"/>
    </row>
    <row r="90" spans="1:8" x14ac:dyDescent="0.2">
      <c r="A90" s="1"/>
      <c r="B90" s="89"/>
      <c r="C90" s="90"/>
      <c r="D90" s="90"/>
      <c r="E90" s="90"/>
      <c r="F90" s="91"/>
      <c r="G90" s="1"/>
      <c r="H90" s="1"/>
    </row>
    <row r="91" spans="1:8" x14ac:dyDescent="0.2">
      <c r="A91" s="1"/>
      <c r="B91" s="89"/>
      <c r="C91" s="90"/>
      <c r="D91" s="90"/>
      <c r="E91" s="92"/>
      <c r="F91" s="91"/>
      <c r="G91" s="1"/>
      <c r="H91" s="1"/>
    </row>
    <row r="92" spans="1:8" x14ac:dyDescent="0.2">
      <c r="A92" s="1"/>
      <c r="B92" s="89"/>
      <c r="C92" s="90"/>
      <c r="D92" s="90"/>
      <c r="E92" s="92"/>
      <c r="F92" s="91"/>
      <c r="G92" s="1"/>
      <c r="H92" s="1"/>
    </row>
    <row r="93" spans="1:8" x14ac:dyDescent="0.2">
      <c r="A93" s="1"/>
      <c r="B93" s="89"/>
      <c r="C93" s="90"/>
      <c r="D93" s="90"/>
      <c r="E93" s="92"/>
      <c r="F93" s="91"/>
      <c r="G93" s="1"/>
      <c r="H93" s="1"/>
    </row>
    <row r="94" spans="1:8" x14ac:dyDescent="0.2">
      <c r="A94" s="1"/>
      <c r="B94" s="89"/>
      <c r="C94" s="90"/>
      <c r="D94" s="95"/>
      <c r="E94" s="96"/>
      <c r="F94" s="91"/>
      <c r="G94" s="1"/>
      <c r="H94" s="1"/>
    </row>
    <row r="95" spans="1:8" x14ac:dyDescent="0.2">
      <c r="A95" s="1"/>
      <c r="B95" s="89"/>
      <c r="C95" s="90"/>
      <c r="D95" s="90"/>
      <c r="E95" s="92"/>
      <c r="F95" s="91"/>
      <c r="G95" s="1"/>
      <c r="H95" s="1"/>
    </row>
    <row r="96" spans="1:8" x14ac:dyDescent="0.2">
      <c r="A96" s="1"/>
      <c r="B96" s="89"/>
      <c r="C96" s="90"/>
      <c r="D96" s="90"/>
      <c r="E96" s="90"/>
      <c r="F96" s="91"/>
      <c r="G96" s="1"/>
      <c r="H96" s="1"/>
    </row>
    <row r="97" spans="1:8" x14ac:dyDescent="0.2">
      <c r="A97" s="1"/>
      <c r="B97" s="89"/>
      <c r="C97" s="90"/>
      <c r="D97" s="90"/>
      <c r="E97" s="90"/>
      <c r="F97" s="91"/>
      <c r="G97" s="1"/>
      <c r="H97" s="1"/>
    </row>
    <row r="98" spans="1:8" x14ac:dyDescent="0.2">
      <c r="A98" s="1"/>
      <c r="B98" s="89"/>
      <c r="C98" s="90"/>
      <c r="D98" s="90"/>
      <c r="E98" s="90"/>
      <c r="F98" s="91"/>
      <c r="G98" s="1"/>
      <c r="H98" s="1"/>
    </row>
    <row r="99" spans="1:8" x14ac:dyDescent="0.2">
      <c r="A99" s="1"/>
      <c r="B99" s="97"/>
      <c r="C99" s="18"/>
      <c r="D99" s="18"/>
      <c r="E99" s="18"/>
      <c r="F99" s="19"/>
      <c r="G99" s="1"/>
      <c r="H99" s="1"/>
    </row>
    <row r="100" spans="1:8" x14ac:dyDescent="0.2">
      <c r="A100" s="1"/>
      <c r="B100" s="180" t="s">
        <v>134</v>
      </c>
      <c r="C100" s="1"/>
      <c r="D100" s="1"/>
      <c r="E100" s="51"/>
      <c r="F100" s="1"/>
      <c r="G100" s="1"/>
      <c r="H100" s="1"/>
    </row>
    <row r="101" spans="1:8" x14ac:dyDescent="0.2">
      <c r="A101" s="1"/>
      <c r="B101" s="1"/>
      <c r="C101" s="1"/>
      <c r="D101" s="1"/>
      <c r="E101" s="51"/>
      <c r="F101" s="1"/>
      <c r="G101" s="1"/>
      <c r="H101" s="1"/>
    </row>
    <row r="102" spans="1:8" x14ac:dyDescent="0.2">
      <c r="A102" s="1"/>
      <c r="B102" s="1"/>
      <c r="C102" s="1"/>
      <c r="D102" s="1"/>
      <c r="E102" s="51"/>
      <c r="F102" s="1"/>
      <c r="G102" s="1"/>
      <c r="H102" s="1"/>
    </row>
    <row r="103" spans="1:8" x14ac:dyDescent="0.2">
      <c r="A103" s="1"/>
      <c r="B103" s="1"/>
      <c r="C103" s="1"/>
      <c r="D103" s="1"/>
      <c r="E103" s="51"/>
      <c r="F103" s="1"/>
      <c r="G103" s="1"/>
      <c r="H103" s="1"/>
    </row>
    <row r="104" spans="1:8" x14ac:dyDescent="0.2">
      <c r="A104" s="1"/>
      <c r="B104" s="1"/>
      <c r="C104" s="1"/>
      <c r="D104" s="1"/>
      <c r="E104" s="51"/>
      <c r="F104" s="1"/>
      <c r="G104" s="1"/>
      <c r="H104" s="1"/>
    </row>
    <row r="105" spans="1:8" x14ac:dyDescent="0.2">
      <c r="A105" s="1"/>
      <c r="B105" s="1"/>
      <c r="C105" s="1"/>
      <c r="D105" s="1"/>
      <c r="E105" s="51"/>
      <c r="F105" s="1"/>
      <c r="G105" s="1"/>
      <c r="H105" s="1"/>
    </row>
    <row r="106" spans="1:8" x14ac:dyDescent="0.2">
      <c r="A106" s="1"/>
      <c r="B106" s="1"/>
      <c r="C106" s="1"/>
      <c r="D106" s="1"/>
      <c r="E106" s="51"/>
      <c r="F106" s="1"/>
      <c r="G106" s="1"/>
      <c r="H106" s="1"/>
    </row>
    <row r="107" spans="1:8" x14ac:dyDescent="0.2">
      <c r="A107" s="1"/>
      <c r="B107" s="1"/>
      <c r="C107" s="1"/>
      <c r="D107" s="1"/>
      <c r="E107" s="51"/>
      <c r="F107" s="1"/>
      <c r="G107" s="1"/>
      <c r="H107" s="1"/>
    </row>
    <row r="108" spans="1:8" x14ac:dyDescent="0.2">
      <c r="A108" s="1"/>
      <c r="B108" s="1"/>
      <c r="C108" s="1"/>
      <c r="D108" s="1"/>
      <c r="E108" s="51"/>
      <c r="F108" s="1"/>
      <c r="G108" s="1"/>
      <c r="H108" s="1"/>
    </row>
    <row r="109" spans="1:8" x14ac:dyDescent="0.2">
      <c r="A109" s="1"/>
      <c r="B109" s="1"/>
      <c r="C109" s="1"/>
      <c r="D109" s="1"/>
      <c r="E109" s="51"/>
      <c r="F109" s="1"/>
      <c r="G109" s="1"/>
      <c r="H109" s="1"/>
    </row>
    <row r="110" spans="1:8" x14ac:dyDescent="0.2">
      <c r="A110" s="1"/>
      <c r="B110" s="1"/>
      <c r="C110" s="1"/>
      <c r="D110" s="1"/>
      <c r="E110" s="51"/>
      <c r="F110" s="1"/>
      <c r="G110" s="1"/>
      <c r="H110" s="1"/>
    </row>
    <row r="111" spans="1:8" x14ac:dyDescent="0.2">
      <c r="A111" s="1"/>
      <c r="B111" s="1"/>
      <c r="C111" s="1"/>
      <c r="D111" s="1"/>
      <c r="E111" s="51"/>
      <c r="F111" s="1"/>
      <c r="G111" s="1"/>
      <c r="H111" s="1"/>
    </row>
    <row r="112" spans="1:8" x14ac:dyDescent="0.2">
      <c r="A112" s="1"/>
      <c r="B112" s="1"/>
      <c r="C112" s="1"/>
      <c r="D112" s="1"/>
      <c r="E112" s="51"/>
      <c r="F112" s="1"/>
      <c r="G112" s="1"/>
      <c r="H112" s="1"/>
    </row>
    <row r="113" spans="1:8" x14ac:dyDescent="0.2">
      <c r="A113" s="1"/>
      <c r="B113" s="1"/>
      <c r="C113" s="1"/>
      <c r="D113" s="1"/>
      <c r="E113" s="51"/>
      <c r="F113" s="1"/>
      <c r="G113" s="1"/>
      <c r="H113" s="1"/>
    </row>
    <row r="114" spans="1:8" x14ac:dyDescent="0.2">
      <c r="A114" s="1"/>
      <c r="B114" s="1"/>
      <c r="C114" s="1"/>
      <c r="D114" s="1"/>
      <c r="E114" s="51"/>
      <c r="F114" s="1"/>
      <c r="G114" s="1"/>
      <c r="H114" s="1"/>
    </row>
    <row r="115" spans="1:8" x14ac:dyDescent="0.2">
      <c r="A115" s="1"/>
      <c r="B115" s="1"/>
      <c r="C115" s="1"/>
      <c r="D115" s="1"/>
      <c r="E115" s="51"/>
      <c r="F115" s="1"/>
      <c r="G115" s="1"/>
      <c r="H115" s="1"/>
    </row>
    <row r="116" spans="1:8" x14ac:dyDescent="0.2">
      <c r="A116" s="1"/>
      <c r="B116" s="1"/>
      <c r="C116" s="1"/>
      <c r="D116" s="1"/>
      <c r="E116" s="51"/>
      <c r="F116" s="1"/>
      <c r="G116" s="1"/>
      <c r="H116" s="1"/>
    </row>
    <row r="117" spans="1:8" x14ac:dyDescent="0.2">
      <c r="A117" s="1"/>
      <c r="B117" s="1"/>
      <c r="C117" s="1"/>
      <c r="D117" s="1"/>
      <c r="E117" s="51"/>
      <c r="F117" s="1"/>
      <c r="G117" s="1"/>
      <c r="H117" s="1"/>
    </row>
    <row r="118" spans="1:8" x14ac:dyDescent="0.2">
      <c r="A118" s="1"/>
      <c r="B118" s="1"/>
      <c r="C118" s="1"/>
      <c r="D118" s="1"/>
      <c r="E118" s="51"/>
      <c r="F118" s="1"/>
      <c r="G118" s="1"/>
      <c r="H118" s="1"/>
    </row>
    <row r="119" spans="1:8" x14ac:dyDescent="0.2">
      <c r="A119" s="1"/>
      <c r="B119" s="1"/>
      <c r="C119" s="1"/>
      <c r="D119" s="1"/>
      <c r="E119" s="51"/>
      <c r="F119" s="1"/>
      <c r="G119" s="1"/>
      <c r="H119" s="1"/>
    </row>
    <row r="120" spans="1:8" x14ac:dyDescent="0.2">
      <c r="A120" s="1"/>
      <c r="B120" s="1"/>
      <c r="C120" s="1"/>
      <c r="D120" s="1"/>
      <c r="E120" s="51"/>
      <c r="F120" s="1"/>
      <c r="G120" s="1"/>
      <c r="H120" s="1"/>
    </row>
    <row r="121" spans="1:8" x14ac:dyDescent="0.2">
      <c r="A121" s="1"/>
      <c r="B121" s="1"/>
      <c r="C121" s="1"/>
      <c r="D121" s="1"/>
      <c r="E121" s="51"/>
      <c r="F121" s="1"/>
      <c r="G121" s="1"/>
      <c r="H121" s="1"/>
    </row>
    <row r="122" spans="1:8" x14ac:dyDescent="0.2">
      <c r="A122" s="1"/>
      <c r="B122" s="1"/>
      <c r="C122" s="1"/>
      <c r="D122" s="1"/>
      <c r="E122" s="51"/>
      <c r="F122" s="1"/>
      <c r="G122" s="1"/>
      <c r="H122" s="1"/>
    </row>
    <row r="123" spans="1:8" x14ac:dyDescent="0.2">
      <c r="A123" s="1"/>
      <c r="B123" s="1"/>
      <c r="C123" s="1"/>
      <c r="D123" s="1"/>
      <c r="E123" s="51"/>
      <c r="F123" s="1"/>
      <c r="G123" s="1"/>
      <c r="H123" s="1"/>
    </row>
    <row r="124" spans="1:8" x14ac:dyDescent="0.2">
      <c r="A124" s="1"/>
      <c r="B124" s="1"/>
      <c r="C124" s="1"/>
      <c r="D124" s="1"/>
      <c r="E124" s="51"/>
      <c r="F124" s="1"/>
      <c r="G124" s="1"/>
      <c r="H124" s="1"/>
    </row>
    <row r="125" spans="1:8" x14ac:dyDescent="0.2">
      <c r="A125" s="1"/>
      <c r="B125" s="1"/>
      <c r="C125" s="1"/>
      <c r="D125" s="1"/>
      <c r="E125" s="51"/>
      <c r="F125" s="1"/>
      <c r="G125" s="1"/>
      <c r="H125" s="1"/>
    </row>
    <row r="126" spans="1:8" x14ac:dyDescent="0.2">
      <c r="A126" s="1"/>
      <c r="B126" s="1"/>
      <c r="C126" s="1"/>
      <c r="D126" s="1"/>
      <c r="E126" s="51"/>
      <c r="F126" s="1"/>
      <c r="G126" s="1"/>
      <c r="H126" s="1"/>
    </row>
    <row r="127" spans="1:8" x14ac:dyDescent="0.2">
      <c r="A127" s="1"/>
      <c r="B127" s="1"/>
      <c r="C127" s="1"/>
      <c r="D127" s="1"/>
      <c r="E127" s="51"/>
      <c r="F127" s="1"/>
      <c r="G127" s="1"/>
      <c r="H127" s="1"/>
    </row>
    <row r="128" spans="1:8" x14ac:dyDescent="0.2">
      <c r="A128" s="1"/>
      <c r="B128" s="1"/>
      <c r="C128" s="1"/>
      <c r="D128" s="1"/>
      <c r="E128" s="51"/>
      <c r="F128" s="1"/>
      <c r="G128" s="1"/>
      <c r="H128" s="1"/>
    </row>
    <row r="129" spans="1:8" x14ac:dyDescent="0.2">
      <c r="A129" s="1"/>
      <c r="B129" s="1"/>
      <c r="C129" s="1"/>
      <c r="D129" s="1"/>
      <c r="E129" s="51"/>
      <c r="F129" s="1"/>
      <c r="G129" s="1"/>
      <c r="H129" s="1"/>
    </row>
    <row r="130" spans="1:8" x14ac:dyDescent="0.2">
      <c r="A130" s="1"/>
      <c r="B130" s="1"/>
      <c r="C130" s="1"/>
      <c r="D130" s="1"/>
      <c r="E130" s="51"/>
      <c r="F130" s="1"/>
      <c r="G130" s="1"/>
      <c r="H130" s="1"/>
    </row>
    <row r="131" spans="1:8" x14ac:dyDescent="0.2">
      <c r="A131" s="1"/>
      <c r="B131" s="1"/>
      <c r="C131" s="1"/>
      <c r="D131" s="1"/>
      <c r="E131" s="51"/>
      <c r="F131" s="1"/>
      <c r="G131" s="1"/>
      <c r="H131" s="1"/>
    </row>
    <row r="132" spans="1:8" x14ac:dyDescent="0.2">
      <c r="A132" s="1"/>
      <c r="B132" s="1"/>
      <c r="C132" s="1"/>
      <c r="D132" s="1"/>
      <c r="E132" s="51"/>
      <c r="F132" s="1"/>
      <c r="G132" s="1"/>
      <c r="H132" s="1"/>
    </row>
    <row r="133" spans="1:8" ht="12" customHeight="1" x14ac:dyDescent="0.2">
      <c r="A133" s="5"/>
      <c r="B133" s="5"/>
      <c r="C133" s="5"/>
      <c r="D133" s="5"/>
      <c r="E133" s="110"/>
      <c r="F133" s="5"/>
      <c r="G133" s="5"/>
      <c r="H133" s="5"/>
    </row>
  </sheetData>
  <sheetProtection algorithmName="SHA-512" hashValue="fjCQAw7QQ5+167+/2/Eb8XVrKSAk+idsxv46YXoOlmDou06dzKhfhS9bpYOEzmajwqo0+BTd7gJlKv02qqajNQ==" saltValue="q/1k8J/+SPTKvwnYTmM++w==" spinCount="100000" sheet="1" objects="1" scenarios="1" selectLockedCells="1"/>
  <phoneticPr fontId="7" type="noConversion"/>
  <pageMargins left="0.75" right="0.55000000000000004" top="0.48" bottom="0.54" header="0.3" footer="0.32"/>
  <pageSetup paperSize="9" orientation="portrait" r:id="rId1"/>
  <headerFooter alignWithMargins="0">
    <oddFooter>&amp;R&amp;8J. van Dalen Opleidingen SoZaWe-U</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2"/>
  <sheetViews>
    <sheetView showGridLines="0" workbookViewId="0">
      <selection activeCell="C4" sqref="C4"/>
    </sheetView>
  </sheetViews>
  <sheetFormatPr defaultRowHeight="12.75" x14ac:dyDescent="0.2"/>
  <cols>
    <col min="1" max="1" width="2.28515625" style="3" customWidth="1"/>
    <col min="2" max="2" width="30.140625" style="3" customWidth="1"/>
    <col min="3" max="3" width="9.140625" style="3"/>
    <col min="4" max="4" width="11.85546875" style="3" customWidth="1"/>
    <col min="5" max="5" width="16.42578125" style="98" customWidth="1"/>
    <col min="6" max="6" width="12.28515625" style="3" customWidth="1"/>
    <col min="7" max="7" width="3" style="3" customWidth="1"/>
    <col min="8" max="8" width="6" style="3" customWidth="1"/>
    <col min="9" max="9" width="12.7109375" style="3" customWidth="1"/>
    <col min="10" max="16384" width="9.140625" style="3"/>
  </cols>
  <sheetData>
    <row r="1" spans="1:9" ht="23.25" customHeight="1" x14ac:dyDescent="0.2"/>
    <row r="2" spans="1:9" ht="18.75" x14ac:dyDescent="0.3">
      <c r="A2" s="99" t="s">
        <v>124</v>
      </c>
      <c r="B2" s="100"/>
      <c r="C2" s="100"/>
      <c r="D2" s="100"/>
      <c r="E2" s="101"/>
      <c r="F2" s="102"/>
      <c r="G2" s="102"/>
      <c r="H2" s="102"/>
    </row>
    <row r="3" spans="1:9" ht="9.75" customHeight="1" x14ac:dyDescent="0.2">
      <c r="A3" s="50"/>
      <c r="B3" s="1"/>
      <c r="C3" s="1"/>
      <c r="D3" s="1"/>
      <c r="E3" s="51"/>
      <c r="F3" s="1"/>
      <c r="G3" s="1"/>
      <c r="H3" s="1"/>
    </row>
    <row r="4" spans="1:9" ht="12.75" customHeight="1" x14ac:dyDescent="0.2">
      <c r="A4" s="50"/>
      <c r="B4" s="52" t="s">
        <v>104</v>
      </c>
      <c r="C4" s="14"/>
      <c r="D4" s="53"/>
      <c r="E4" s="54"/>
      <c r="F4" s="1"/>
      <c r="G4" s="1"/>
      <c r="H4" s="1"/>
    </row>
    <row r="5" spans="1:9" ht="12.75" customHeight="1" x14ac:dyDescent="0.2">
      <c r="A5" s="50"/>
      <c r="B5" s="16" t="s">
        <v>57</v>
      </c>
      <c r="C5" s="18"/>
      <c r="D5" s="55"/>
      <c r="E5" s="56"/>
      <c r="F5" s="1"/>
      <c r="G5" s="1"/>
      <c r="H5" s="1"/>
    </row>
    <row r="6" spans="1:9" ht="11.25" customHeight="1" x14ac:dyDescent="0.2">
      <c r="A6" s="50"/>
      <c r="B6" s="1"/>
      <c r="C6" s="1"/>
      <c r="D6" s="1"/>
      <c r="E6" s="51"/>
      <c r="F6" s="1"/>
      <c r="G6" s="1"/>
      <c r="H6" s="1"/>
    </row>
    <row r="7" spans="1:9" ht="12.75" customHeight="1" x14ac:dyDescent="0.2">
      <c r="A7" s="1" t="s">
        <v>69</v>
      </c>
      <c r="B7" s="1"/>
      <c r="C7" s="1"/>
      <c r="D7" s="1"/>
      <c r="E7" s="51"/>
      <c r="F7" s="103">
        <v>0</v>
      </c>
      <c r="G7" s="1"/>
      <c r="H7" s="1"/>
    </row>
    <row r="8" spans="1:9" ht="12.75" customHeight="1" thickBot="1" x14ac:dyDescent="0.25">
      <c r="A8" s="1" t="s">
        <v>122</v>
      </c>
      <c r="B8" s="1"/>
      <c r="C8" s="1"/>
      <c r="D8" s="1"/>
      <c r="E8" s="51"/>
      <c r="F8" s="104">
        <v>0</v>
      </c>
      <c r="G8" s="1"/>
      <c r="H8" s="1"/>
    </row>
    <row r="9" spans="1:9" ht="12.75" customHeight="1" thickTop="1" x14ac:dyDescent="0.2">
      <c r="A9" s="3" t="s">
        <v>70</v>
      </c>
      <c r="C9" s="1"/>
      <c r="D9" s="1"/>
      <c r="E9" s="51"/>
      <c r="F9" s="105">
        <f>F7+F8</f>
        <v>0</v>
      </c>
      <c r="G9" s="1"/>
      <c r="H9" s="1"/>
    </row>
    <row r="10" spans="1:9" ht="12.75" customHeight="1" x14ac:dyDescent="0.2">
      <c r="A10" s="1"/>
      <c r="B10" s="1"/>
      <c r="C10" s="1"/>
      <c r="D10" s="1"/>
      <c r="E10" s="51"/>
      <c r="F10" s="1"/>
      <c r="G10" s="1"/>
      <c r="H10" s="1"/>
    </row>
    <row r="11" spans="1:9" x14ac:dyDescent="0.2">
      <c r="A11" s="50" t="s">
        <v>83</v>
      </c>
      <c r="B11" s="1"/>
      <c r="C11" s="1"/>
      <c r="D11" s="1"/>
      <c r="E11" s="51"/>
      <c r="F11" s="1"/>
      <c r="G11" s="1"/>
      <c r="H11" s="1"/>
    </row>
    <row r="12" spans="1:9" ht="9.75" customHeight="1" x14ac:dyDescent="0.2">
      <c r="A12" s="1"/>
      <c r="B12" s="1"/>
      <c r="C12" s="1"/>
      <c r="D12" s="1"/>
      <c r="E12" s="60"/>
      <c r="F12" s="1"/>
      <c r="G12" s="1"/>
      <c r="H12" s="1"/>
    </row>
    <row r="13" spans="1:9" x14ac:dyDescent="0.2">
      <c r="A13" s="50"/>
      <c r="B13" s="1"/>
      <c r="C13" s="1"/>
      <c r="D13" s="1"/>
      <c r="E13" s="51"/>
      <c r="F13" s="69"/>
      <c r="G13" s="50"/>
      <c r="H13" s="1"/>
      <c r="I13" s="70"/>
    </row>
    <row r="14" spans="1:9" x14ac:dyDescent="0.2">
      <c r="A14" s="50" t="s">
        <v>72</v>
      </c>
      <c r="B14" s="1"/>
      <c r="C14" s="1"/>
      <c r="D14" s="1"/>
      <c r="E14" s="51"/>
      <c r="F14" s="1"/>
      <c r="G14" s="1"/>
      <c r="H14" s="1"/>
    </row>
    <row r="15" spans="1:9" ht="9.75" customHeight="1" x14ac:dyDescent="0.2">
      <c r="A15" s="1"/>
      <c r="B15" s="1"/>
      <c r="C15" s="1"/>
      <c r="D15" s="1"/>
      <c r="E15" s="51"/>
      <c r="F15" s="1"/>
      <c r="G15" s="1"/>
      <c r="H15" s="1"/>
    </row>
    <row r="16" spans="1:9" x14ac:dyDescent="0.2">
      <c r="A16" s="1" t="s">
        <v>12</v>
      </c>
      <c r="B16" s="1"/>
      <c r="C16" s="1"/>
      <c r="D16" s="1"/>
      <c r="E16" s="51"/>
      <c r="F16" s="71">
        <f>F9</f>
        <v>0</v>
      </c>
      <c r="G16" s="1"/>
      <c r="H16" s="1"/>
    </row>
    <row r="17" spans="1:9" x14ac:dyDescent="0.2">
      <c r="A17" s="1" t="s">
        <v>14</v>
      </c>
      <c r="B17" s="1"/>
      <c r="C17" s="1"/>
      <c r="D17" s="71">
        <f>F16</f>
        <v>0</v>
      </c>
      <c r="E17" s="51" t="s">
        <v>125</v>
      </c>
      <c r="F17" s="71">
        <f>F16*49.48%</f>
        <v>0</v>
      </c>
      <c r="G17" s="1"/>
      <c r="H17" s="1"/>
    </row>
    <row r="18" spans="1:9" x14ac:dyDescent="0.2">
      <c r="A18" s="1"/>
      <c r="B18" s="1"/>
      <c r="C18" s="1"/>
      <c r="D18" s="1"/>
      <c r="E18" s="51"/>
      <c r="F18" s="1"/>
      <c r="G18" s="1"/>
      <c r="H18" s="1"/>
    </row>
    <row r="19" spans="1:9" ht="12.75" customHeight="1" x14ac:dyDescent="0.2">
      <c r="A19" s="5"/>
      <c r="B19" s="5"/>
      <c r="C19" s="5"/>
      <c r="D19" s="5"/>
      <c r="E19" s="77"/>
      <c r="F19" s="5"/>
      <c r="G19" s="5"/>
      <c r="H19" s="1"/>
    </row>
    <row r="20" spans="1:9" x14ac:dyDescent="0.2">
      <c r="A20" s="50" t="s">
        <v>77</v>
      </c>
      <c r="B20" s="1"/>
      <c r="C20" s="1"/>
      <c r="D20" s="1"/>
      <c r="E20" s="51"/>
      <c r="F20" s="1"/>
      <c r="G20" s="1"/>
      <c r="H20" s="1"/>
    </row>
    <row r="21" spans="1:9" ht="9.75" customHeight="1" x14ac:dyDescent="0.2">
      <c r="A21" s="1"/>
      <c r="B21" s="1"/>
      <c r="C21" s="1"/>
      <c r="D21" s="1"/>
      <c r="E21" s="51"/>
      <c r="F21" s="1"/>
      <c r="G21" s="1"/>
      <c r="H21" s="1"/>
    </row>
    <row r="22" spans="1:9" x14ac:dyDescent="0.2">
      <c r="A22" s="1" t="s">
        <v>12</v>
      </c>
      <c r="B22" s="1"/>
      <c r="C22" s="1"/>
      <c r="D22" s="1"/>
      <c r="E22" s="60">
        <f>F7</f>
        <v>0</v>
      </c>
      <c r="F22" s="1"/>
      <c r="G22" s="1"/>
      <c r="H22" s="1"/>
    </row>
    <row r="23" spans="1:9" x14ac:dyDescent="0.2">
      <c r="A23" s="1" t="s">
        <v>19</v>
      </c>
      <c r="B23" s="1"/>
      <c r="C23" s="1"/>
      <c r="D23" s="1"/>
      <c r="E23" s="60">
        <f>F8</f>
        <v>0</v>
      </c>
      <c r="F23" s="1"/>
      <c r="G23" s="1"/>
      <c r="H23" s="1"/>
      <c r="I23" s="32"/>
    </row>
    <row r="24" spans="1:9" x14ac:dyDescent="0.2">
      <c r="A24" s="1" t="s">
        <v>20</v>
      </c>
      <c r="B24" s="1"/>
      <c r="C24" s="50"/>
      <c r="D24" s="1"/>
      <c r="E24" s="60">
        <f>F17</f>
        <v>0</v>
      </c>
      <c r="F24" s="1"/>
      <c r="G24" s="1"/>
      <c r="H24" s="1"/>
      <c r="I24" s="32"/>
    </row>
    <row r="25" spans="1:9" ht="13.5" thickBot="1" x14ac:dyDescent="0.25">
      <c r="A25" s="106" t="s">
        <v>75</v>
      </c>
      <c r="B25" s="106"/>
      <c r="C25" s="106"/>
      <c r="D25" s="106"/>
      <c r="E25" s="107">
        <v>0</v>
      </c>
      <c r="F25" s="1"/>
      <c r="G25" s="1"/>
      <c r="H25" s="1"/>
      <c r="I25" s="32"/>
    </row>
    <row r="26" spans="1:9" ht="13.5" thickTop="1" x14ac:dyDescent="0.2">
      <c r="A26" s="1" t="s">
        <v>102</v>
      </c>
      <c r="B26" s="1"/>
      <c r="C26" s="1"/>
      <c r="D26" s="1"/>
      <c r="E26" s="60">
        <f>SUM(E22:E25)</f>
        <v>0</v>
      </c>
      <c r="F26" s="1"/>
      <c r="G26" s="1"/>
      <c r="H26" s="1"/>
      <c r="I26" s="32"/>
    </row>
    <row r="27" spans="1:9" x14ac:dyDescent="0.2">
      <c r="A27" s="79"/>
      <c r="B27" s="79"/>
      <c r="C27" s="79"/>
      <c r="D27" s="79"/>
      <c r="E27" s="80"/>
      <c r="F27" s="79"/>
      <c r="G27" s="79"/>
      <c r="H27" s="79"/>
      <c r="I27" s="32"/>
    </row>
    <row r="28" spans="1:9" ht="11.25" customHeight="1" x14ac:dyDescent="0.2">
      <c r="A28" s="1"/>
      <c r="B28" s="1"/>
      <c r="C28" s="1"/>
      <c r="D28" s="1"/>
      <c r="E28" s="51"/>
      <c r="F28" s="1"/>
      <c r="G28" s="1"/>
      <c r="H28" s="1"/>
      <c r="I28" s="32"/>
    </row>
    <row r="29" spans="1:9" x14ac:dyDescent="0.2">
      <c r="A29" s="10" t="s">
        <v>21</v>
      </c>
      <c r="B29" s="11"/>
      <c r="C29" s="11"/>
      <c r="D29" s="11"/>
      <c r="E29" s="81"/>
      <c r="F29" s="11"/>
      <c r="G29" s="1"/>
      <c r="H29" s="1"/>
    </row>
    <row r="30" spans="1:9" ht="9.75" customHeight="1" x14ac:dyDescent="0.2">
      <c r="A30" s="11"/>
      <c r="B30" s="11"/>
      <c r="C30" s="11"/>
      <c r="D30" s="11"/>
      <c r="E30" s="81"/>
      <c r="F30" s="11"/>
      <c r="G30" s="1"/>
      <c r="H30" s="1"/>
    </row>
    <row r="31" spans="1:9" x14ac:dyDescent="0.2">
      <c r="A31" s="10" t="s">
        <v>100</v>
      </c>
      <c r="B31" s="10"/>
      <c r="C31" s="10"/>
      <c r="D31" s="10"/>
      <c r="E31" s="82">
        <f>INT(E26)</f>
        <v>0</v>
      </c>
      <c r="F31" s="11"/>
      <c r="G31" s="1"/>
      <c r="H31" s="1"/>
    </row>
    <row r="32" spans="1:9" x14ac:dyDescent="0.2">
      <c r="A32" s="10" t="s">
        <v>101</v>
      </c>
      <c r="B32" s="10"/>
      <c r="C32" s="10"/>
      <c r="D32" s="10"/>
      <c r="E32" s="82">
        <f>INT(E23)</f>
        <v>0</v>
      </c>
      <c r="F32" s="10" t="s">
        <v>82</v>
      </c>
      <c r="G32" s="1"/>
      <c r="H32" s="1"/>
      <c r="I32" s="32"/>
    </row>
    <row r="33" spans="1:9" x14ac:dyDescent="0.2">
      <c r="A33" s="10" t="s">
        <v>22</v>
      </c>
      <c r="B33" s="10"/>
      <c r="C33" s="10"/>
      <c r="D33" s="10"/>
      <c r="E33" s="82">
        <f>CEILING(E24,1)</f>
        <v>0</v>
      </c>
      <c r="F33" s="11"/>
      <c r="G33" s="1"/>
      <c r="H33" s="1"/>
      <c r="I33" s="32"/>
    </row>
    <row r="34" spans="1:9" x14ac:dyDescent="0.2">
      <c r="A34" s="108" t="s">
        <v>75</v>
      </c>
      <c r="B34" s="108"/>
      <c r="C34" s="108"/>
      <c r="D34" s="108"/>
      <c r="E34" s="109">
        <v>0</v>
      </c>
      <c r="F34" s="108"/>
      <c r="G34" s="1"/>
      <c r="H34" s="1"/>
    </row>
    <row r="35" spans="1:9" x14ac:dyDescent="0.2">
      <c r="A35" s="1"/>
      <c r="B35" s="1"/>
      <c r="C35" s="1"/>
      <c r="D35" s="1"/>
      <c r="E35" s="51"/>
      <c r="F35" s="1"/>
      <c r="G35" s="1"/>
      <c r="H35" s="1"/>
    </row>
    <row r="36" spans="1:9" x14ac:dyDescent="0.2">
      <c r="A36" s="5"/>
      <c r="B36" s="5"/>
      <c r="C36" s="5"/>
      <c r="D36" s="5"/>
      <c r="E36" s="110"/>
      <c r="F36" s="5"/>
      <c r="G36" s="5"/>
      <c r="H36" s="5"/>
      <c r="I36" s="32"/>
    </row>
    <row r="37" spans="1:9" x14ac:dyDescent="0.2">
      <c r="A37" s="1"/>
      <c r="B37" s="1"/>
      <c r="C37" s="1"/>
      <c r="D37" s="1"/>
      <c r="E37" s="51"/>
      <c r="F37" s="1"/>
      <c r="G37" s="1"/>
      <c r="H37" s="1"/>
    </row>
    <row r="38" spans="1:9" x14ac:dyDescent="0.2">
      <c r="A38" s="1"/>
      <c r="B38" s="84" t="s">
        <v>67</v>
      </c>
      <c r="C38" s="85" t="s">
        <v>60</v>
      </c>
      <c r="D38" s="85"/>
      <c r="E38" s="86"/>
      <c r="F38" s="87"/>
      <c r="G38" s="1"/>
      <c r="H38" s="1"/>
    </row>
    <row r="39" spans="1:9" x14ac:dyDescent="0.2">
      <c r="A39" s="1"/>
      <c r="B39" s="88"/>
      <c r="C39" s="14"/>
      <c r="D39" s="14"/>
      <c r="E39" s="14"/>
      <c r="F39" s="15"/>
      <c r="G39" s="1"/>
      <c r="H39" s="1"/>
    </row>
    <row r="40" spans="1:9" x14ac:dyDescent="0.2">
      <c r="A40" s="1"/>
      <c r="B40" s="89"/>
      <c r="C40" s="90"/>
      <c r="D40" s="90"/>
      <c r="E40" s="90"/>
      <c r="F40" s="91"/>
      <c r="G40" s="1"/>
      <c r="H40" s="1"/>
    </row>
    <row r="41" spans="1:9" x14ac:dyDescent="0.2">
      <c r="A41" s="1"/>
      <c r="B41" s="89"/>
      <c r="C41" s="90"/>
      <c r="D41" s="90"/>
      <c r="E41" s="90"/>
      <c r="F41" s="91"/>
      <c r="G41" s="1"/>
      <c r="H41" s="1"/>
    </row>
    <row r="42" spans="1:9" x14ac:dyDescent="0.2">
      <c r="A42" s="1"/>
      <c r="B42" s="89"/>
      <c r="C42" s="90"/>
      <c r="D42" s="90"/>
      <c r="E42" s="90"/>
      <c r="F42" s="91"/>
      <c r="G42" s="1"/>
      <c r="H42" s="1"/>
    </row>
    <row r="43" spans="1:9" x14ac:dyDescent="0.2">
      <c r="A43" s="1"/>
      <c r="B43" s="89"/>
      <c r="C43" s="90"/>
      <c r="D43" s="90"/>
      <c r="E43" s="90"/>
      <c r="F43" s="91"/>
      <c r="G43" s="1"/>
      <c r="H43" s="1"/>
    </row>
    <row r="44" spans="1:9" x14ac:dyDescent="0.2">
      <c r="A44" s="1"/>
      <c r="B44" s="89"/>
      <c r="C44" s="90"/>
      <c r="D44" s="90"/>
      <c r="E44" s="90"/>
      <c r="F44" s="91"/>
      <c r="G44" s="1"/>
      <c r="H44" s="1"/>
    </row>
    <row r="45" spans="1:9" x14ac:dyDescent="0.2">
      <c r="A45" s="1"/>
      <c r="B45" s="89"/>
      <c r="C45" s="90"/>
      <c r="D45" s="90"/>
      <c r="E45" s="90"/>
      <c r="F45" s="91"/>
      <c r="G45" s="1"/>
      <c r="H45" s="1"/>
    </row>
    <row r="46" spans="1:9" x14ac:dyDescent="0.2">
      <c r="A46" s="1"/>
      <c r="B46" s="89"/>
      <c r="C46" s="90"/>
      <c r="D46" s="90"/>
      <c r="E46" s="90"/>
      <c r="F46" s="91"/>
      <c r="G46" s="1"/>
      <c r="H46" s="1"/>
    </row>
    <row r="47" spans="1:9" x14ac:dyDescent="0.2">
      <c r="A47" s="1"/>
      <c r="B47" s="89"/>
      <c r="C47" s="90"/>
      <c r="D47" s="90"/>
      <c r="E47" s="90"/>
      <c r="F47" s="91"/>
      <c r="G47" s="1"/>
      <c r="H47" s="1"/>
    </row>
    <row r="48" spans="1:9" x14ac:dyDescent="0.2">
      <c r="A48" s="1"/>
      <c r="B48" s="89"/>
      <c r="C48" s="90"/>
      <c r="D48" s="90"/>
      <c r="E48" s="90"/>
      <c r="F48" s="91"/>
      <c r="G48" s="1"/>
      <c r="H48" s="1"/>
    </row>
    <row r="49" spans="1:8" x14ac:dyDescent="0.2">
      <c r="A49" s="1"/>
      <c r="B49" s="89"/>
      <c r="C49" s="90"/>
      <c r="D49" s="90"/>
      <c r="E49" s="90"/>
      <c r="F49" s="91"/>
      <c r="G49" s="1"/>
      <c r="H49" s="1"/>
    </row>
    <row r="50" spans="1:8" x14ac:dyDescent="0.2">
      <c r="A50" s="1"/>
      <c r="B50" s="89"/>
      <c r="C50" s="90"/>
      <c r="D50" s="90"/>
      <c r="E50" s="90"/>
      <c r="F50" s="91"/>
      <c r="G50" s="1"/>
      <c r="H50" s="1"/>
    </row>
    <row r="51" spans="1:8" x14ac:dyDescent="0.2">
      <c r="A51" s="1"/>
      <c r="B51" s="89"/>
      <c r="C51" s="90"/>
      <c r="D51" s="90"/>
      <c r="E51" s="90"/>
      <c r="F51" s="91"/>
      <c r="G51" s="1"/>
      <c r="H51" s="1"/>
    </row>
    <row r="52" spans="1:8" x14ac:dyDescent="0.2">
      <c r="A52" s="1"/>
      <c r="B52" s="89"/>
      <c r="C52" s="90"/>
      <c r="D52" s="90"/>
      <c r="E52" s="90"/>
      <c r="F52" s="91"/>
      <c r="G52" s="1"/>
      <c r="H52" s="1"/>
    </row>
    <row r="53" spans="1:8" x14ac:dyDescent="0.2">
      <c r="A53" s="1"/>
      <c r="B53" s="89"/>
      <c r="C53" s="90"/>
      <c r="D53" s="90"/>
      <c r="E53" s="90"/>
      <c r="F53" s="91"/>
      <c r="G53" s="1"/>
      <c r="H53" s="1"/>
    </row>
    <row r="54" spans="1:8" x14ac:dyDescent="0.2">
      <c r="A54" s="1"/>
      <c r="B54" s="89"/>
      <c r="C54" s="90"/>
      <c r="D54" s="90"/>
      <c r="E54" s="90"/>
      <c r="F54" s="91"/>
      <c r="G54" s="1"/>
      <c r="H54" s="1"/>
    </row>
    <row r="55" spans="1:8" x14ac:dyDescent="0.2">
      <c r="A55" s="1"/>
      <c r="B55" s="89"/>
      <c r="C55" s="90"/>
      <c r="D55" s="90"/>
      <c r="E55" s="90"/>
      <c r="F55" s="91"/>
      <c r="G55" s="1"/>
      <c r="H55" s="1"/>
    </row>
    <row r="56" spans="1:8" x14ac:dyDescent="0.2">
      <c r="A56" s="1"/>
      <c r="B56" s="89"/>
      <c r="C56" s="90"/>
      <c r="D56" s="90"/>
      <c r="E56" s="90"/>
      <c r="F56" s="91"/>
      <c r="G56" s="1"/>
      <c r="H56" s="1"/>
    </row>
    <row r="57" spans="1:8" x14ac:dyDescent="0.2">
      <c r="A57" s="1"/>
      <c r="B57" s="89"/>
      <c r="C57" s="90"/>
      <c r="D57" s="90"/>
      <c r="E57" s="90"/>
      <c r="F57" s="91"/>
      <c r="G57" s="1"/>
      <c r="H57" s="1"/>
    </row>
    <row r="58" spans="1:8" x14ac:dyDescent="0.2">
      <c r="A58" s="1"/>
      <c r="B58" s="97"/>
      <c r="C58" s="18"/>
      <c r="D58" s="18"/>
      <c r="E58" s="18"/>
      <c r="F58" s="19"/>
      <c r="G58" s="1"/>
      <c r="H58" s="1"/>
    </row>
    <row r="59" spans="1:8" x14ac:dyDescent="0.2">
      <c r="A59" s="5"/>
      <c r="B59" s="180" t="s">
        <v>134</v>
      </c>
      <c r="C59" s="5"/>
      <c r="D59" s="5"/>
      <c r="E59" s="110"/>
      <c r="F59" s="5"/>
      <c r="G59" s="5"/>
      <c r="H59" s="5"/>
    </row>
    <row r="60" spans="1:8" x14ac:dyDescent="0.2">
      <c r="E60" s="3"/>
    </row>
    <row r="61" spans="1:8" x14ac:dyDescent="0.2">
      <c r="E61" s="3"/>
    </row>
    <row r="62" spans="1:8" x14ac:dyDescent="0.2">
      <c r="E62" s="3"/>
    </row>
    <row r="63" spans="1:8" x14ac:dyDescent="0.2">
      <c r="E63" s="3"/>
    </row>
    <row r="64" spans="1:8" x14ac:dyDescent="0.2">
      <c r="E64" s="3"/>
    </row>
    <row r="65" spans="5:5" x14ac:dyDescent="0.2">
      <c r="E65" s="3"/>
    </row>
    <row r="66" spans="5:5" x14ac:dyDescent="0.2">
      <c r="E66" s="3"/>
    </row>
    <row r="67" spans="5:5" x14ac:dyDescent="0.2">
      <c r="E67" s="3"/>
    </row>
    <row r="68" spans="5:5" x14ac:dyDescent="0.2">
      <c r="E68" s="3"/>
    </row>
    <row r="69" spans="5:5" x14ac:dyDescent="0.2">
      <c r="E69" s="3"/>
    </row>
    <row r="70" spans="5:5" x14ac:dyDescent="0.2">
      <c r="E70" s="3"/>
    </row>
    <row r="71" spans="5:5" x14ac:dyDescent="0.2">
      <c r="E71" s="3"/>
    </row>
    <row r="72" spans="5:5" x14ac:dyDescent="0.2">
      <c r="E72" s="3"/>
    </row>
    <row r="73" spans="5:5" x14ac:dyDescent="0.2">
      <c r="E73" s="3"/>
    </row>
    <row r="74" spans="5:5" x14ac:dyDescent="0.2">
      <c r="E74" s="3"/>
    </row>
    <row r="75" spans="5:5" x14ac:dyDescent="0.2">
      <c r="E75" s="3"/>
    </row>
    <row r="76" spans="5:5" x14ac:dyDescent="0.2">
      <c r="E76" s="3"/>
    </row>
    <row r="77" spans="5:5" x14ac:dyDescent="0.2">
      <c r="E77" s="3"/>
    </row>
    <row r="78" spans="5:5" x14ac:dyDescent="0.2">
      <c r="E78" s="3"/>
    </row>
    <row r="79" spans="5:5" x14ac:dyDescent="0.2">
      <c r="E79" s="3"/>
    </row>
    <row r="80" spans="5:5" x14ac:dyDescent="0.2">
      <c r="E80" s="3"/>
    </row>
    <row r="81" spans="5:5" x14ac:dyDescent="0.2">
      <c r="E81" s="3"/>
    </row>
    <row r="82" spans="5:5" x14ac:dyDescent="0.2">
      <c r="E82" s="3"/>
    </row>
    <row r="83" spans="5:5" x14ac:dyDescent="0.2">
      <c r="E83" s="3"/>
    </row>
    <row r="84" spans="5:5" x14ac:dyDescent="0.2">
      <c r="E84" s="3"/>
    </row>
    <row r="85" spans="5:5" x14ac:dyDescent="0.2">
      <c r="E85" s="3"/>
    </row>
    <row r="86" spans="5:5" x14ac:dyDescent="0.2">
      <c r="E86" s="3"/>
    </row>
    <row r="87" spans="5:5" x14ac:dyDescent="0.2">
      <c r="E87" s="3"/>
    </row>
    <row r="88" spans="5:5" x14ac:dyDescent="0.2">
      <c r="E88" s="3"/>
    </row>
    <row r="89" spans="5:5" x14ac:dyDescent="0.2">
      <c r="E89" s="3"/>
    </row>
    <row r="90" spans="5:5" x14ac:dyDescent="0.2">
      <c r="E90" s="3"/>
    </row>
    <row r="91" spans="5:5" x14ac:dyDescent="0.2">
      <c r="E91" s="3"/>
    </row>
    <row r="92" spans="5:5" ht="12" customHeight="1" x14ac:dyDescent="0.2">
      <c r="E92" s="3"/>
    </row>
  </sheetData>
  <sheetProtection algorithmName="SHA-512" hashValue="P7iC3kDAEez1MT0Hma3pBvsb3MntAV8dK42o7jzsvqzTBAsR6g8u/Gfp3gCVBjQaHMdUypiDkvbBh4eXqh/Jfw==" saltValue="SG0p144EOP3xjmsEogBKJQ==" spinCount="100000" sheet="1" objects="1" scenarios="1" selectLockedCells="1"/>
  <phoneticPr fontId="7" type="noConversion"/>
  <pageMargins left="0.75" right="0.36" top="0.6" bottom="0.67" header="0.5" footer="0.5"/>
  <pageSetup paperSize="9" orientation="portrait" r:id="rId1"/>
  <headerFooter alignWithMargins="0">
    <oddFooter>&amp;R&amp;8J. v. Dalen Opleidingen SoZaWe-U</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0"/>
  <sheetViews>
    <sheetView showGridLines="0" topLeftCell="A4" workbookViewId="0">
      <selection activeCell="C4" sqref="C4"/>
    </sheetView>
  </sheetViews>
  <sheetFormatPr defaultRowHeight="12.75" x14ac:dyDescent="0.2"/>
  <cols>
    <col min="1" max="1" width="2.28515625" style="3" customWidth="1"/>
    <col min="2" max="2" width="30.140625" style="3" customWidth="1"/>
    <col min="3" max="3" width="9.140625" style="3"/>
    <col min="4" max="4" width="11.85546875" style="3" customWidth="1"/>
    <col min="5" max="5" width="16.42578125" style="98" customWidth="1"/>
    <col min="6" max="6" width="12.28515625" style="3" customWidth="1"/>
    <col min="7" max="7" width="3" style="3" customWidth="1"/>
    <col min="8" max="8" width="7.140625" style="3" customWidth="1"/>
    <col min="9" max="9" width="12.7109375" style="3" customWidth="1"/>
    <col min="10" max="16384" width="9.140625" style="3"/>
  </cols>
  <sheetData>
    <row r="1" spans="1:7" ht="27.75" customHeight="1" x14ac:dyDescent="0.2"/>
    <row r="2" spans="1:7" ht="23.25" x14ac:dyDescent="0.35">
      <c r="A2" s="47" t="s">
        <v>111</v>
      </c>
      <c r="B2" s="48"/>
      <c r="C2" s="48"/>
      <c r="D2" s="48"/>
      <c r="E2" s="49"/>
      <c r="F2" s="48"/>
      <c r="G2" s="48"/>
    </row>
    <row r="3" spans="1:7" x14ac:dyDescent="0.2">
      <c r="A3" s="50"/>
      <c r="B3" s="1"/>
      <c r="C3" s="1"/>
      <c r="D3" s="1"/>
      <c r="E3" s="51"/>
      <c r="F3" s="1"/>
      <c r="G3" s="1"/>
    </row>
    <row r="4" spans="1:7" x14ac:dyDescent="0.2">
      <c r="A4" s="50"/>
      <c r="B4" s="52" t="s">
        <v>104</v>
      </c>
      <c r="C4" s="14"/>
      <c r="D4" s="14"/>
      <c r="E4" s="15"/>
      <c r="F4" s="1"/>
      <c r="G4" s="1"/>
    </row>
    <row r="5" spans="1:7" x14ac:dyDescent="0.2">
      <c r="A5" s="50"/>
      <c r="B5" s="16" t="s">
        <v>57</v>
      </c>
      <c r="C5" s="18"/>
      <c r="D5" s="18"/>
      <c r="E5" s="19"/>
      <c r="F5" s="1"/>
      <c r="G5" s="1"/>
    </row>
    <row r="6" spans="1:7" x14ac:dyDescent="0.2">
      <c r="A6" s="50"/>
      <c r="B6" s="1"/>
      <c r="C6" s="1"/>
      <c r="D6" s="1"/>
      <c r="E6" s="51"/>
      <c r="F6" s="1"/>
      <c r="G6" s="1"/>
    </row>
    <row r="7" spans="1:7" ht="12.75" customHeight="1" x14ac:dyDescent="0.2">
      <c r="A7" s="1" t="s">
        <v>69</v>
      </c>
      <c r="B7" s="1"/>
      <c r="C7" s="1"/>
      <c r="D7" s="1"/>
      <c r="E7" s="51"/>
      <c r="F7" s="57">
        <v>0</v>
      </c>
      <c r="G7" s="1"/>
    </row>
    <row r="8" spans="1:7" ht="12.75" customHeight="1" thickBot="1" x14ac:dyDescent="0.25">
      <c r="A8" s="1" t="s">
        <v>122</v>
      </c>
      <c r="B8" s="1"/>
      <c r="C8" s="1"/>
      <c r="D8" s="1"/>
      <c r="E8" s="51"/>
      <c r="F8" s="111">
        <v>0</v>
      </c>
      <c r="G8" s="1"/>
    </row>
    <row r="9" spans="1:7" ht="15" customHeight="1" thickTop="1" x14ac:dyDescent="0.2">
      <c r="A9" s="3" t="s">
        <v>70</v>
      </c>
      <c r="B9" s="1"/>
      <c r="C9" s="1"/>
      <c r="D9" s="1"/>
      <c r="E9" s="51"/>
      <c r="F9" s="112">
        <f>F7+F8</f>
        <v>0</v>
      </c>
      <c r="G9" s="1"/>
    </row>
    <row r="10" spans="1:7" x14ac:dyDescent="0.2">
      <c r="A10" s="1"/>
      <c r="B10" s="1"/>
      <c r="C10" s="1"/>
      <c r="D10" s="1"/>
      <c r="E10" s="51"/>
      <c r="F10" s="1"/>
      <c r="G10" s="1"/>
    </row>
    <row r="11" spans="1:7" x14ac:dyDescent="0.2">
      <c r="A11" s="50" t="s">
        <v>0</v>
      </c>
      <c r="B11" s="1"/>
      <c r="C11" s="1"/>
      <c r="D11" s="1"/>
      <c r="E11" s="51"/>
      <c r="F11" s="1"/>
      <c r="G11" s="1"/>
    </row>
    <row r="12" spans="1:7" ht="9.75" customHeight="1" x14ac:dyDescent="0.2">
      <c r="A12" s="1"/>
      <c r="B12" s="1"/>
      <c r="C12" s="1"/>
      <c r="D12" s="1"/>
      <c r="E12" s="51"/>
      <c r="F12" s="1"/>
      <c r="G12" s="1"/>
    </row>
    <row r="13" spans="1:7" x14ac:dyDescent="0.2">
      <c r="A13" s="1" t="s">
        <v>1</v>
      </c>
      <c r="B13" s="1"/>
      <c r="C13" s="1"/>
      <c r="D13" s="61">
        <v>0</v>
      </c>
      <c r="E13" s="62">
        <f>D13*2125/12</f>
        <v>0</v>
      </c>
      <c r="F13" s="1"/>
      <c r="G13" s="1"/>
    </row>
    <row r="14" spans="1:7" x14ac:dyDescent="0.2">
      <c r="A14" s="1" t="s">
        <v>4</v>
      </c>
      <c r="B14" s="1"/>
      <c r="C14" s="1"/>
      <c r="E14" s="51"/>
      <c r="F14" s="1"/>
      <c r="G14" s="1"/>
    </row>
    <row r="15" spans="1:7" x14ac:dyDescent="0.2">
      <c r="A15" s="50">
        <v>1</v>
      </c>
      <c r="B15" s="1" t="s">
        <v>2</v>
      </c>
      <c r="C15" s="1"/>
      <c r="D15" s="64">
        <v>0</v>
      </c>
      <c r="E15" s="62">
        <f>IF(D15=0,0,(D15/D16)*2125/12)</f>
        <v>0</v>
      </c>
      <c r="F15" s="1"/>
      <c r="G15" s="1"/>
    </row>
    <row r="16" spans="1:7" x14ac:dyDescent="0.2">
      <c r="A16" s="1"/>
      <c r="B16" s="1" t="s">
        <v>3</v>
      </c>
      <c r="C16" s="1"/>
      <c r="D16" s="65">
        <v>0</v>
      </c>
      <c r="E16" s="51"/>
      <c r="F16" s="1"/>
      <c r="G16" s="1"/>
    </row>
    <row r="17" spans="1:9" x14ac:dyDescent="0.2">
      <c r="A17" s="50">
        <v>2</v>
      </c>
      <c r="B17" s="1" t="s">
        <v>2</v>
      </c>
      <c r="C17" s="1"/>
      <c r="D17" s="64">
        <v>0</v>
      </c>
      <c r="E17" s="62">
        <f>IF(D17=0,0,(D17/D18)*2125/12)</f>
        <v>0</v>
      </c>
      <c r="F17" s="1"/>
      <c r="G17" s="1"/>
    </row>
    <row r="18" spans="1:9" x14ac:dyDescent="0.2">
      <c r="A18" s="1"/>
      <c r="B18" s="1" t="s">
        <v>3</v>
      </c>
      <c r="C18" s="1"/>
      <c r="D18" s="66">
        <v>0</v>
      </c>
      <c r="E18" s="51"/>
      <c r="F18" s="1"/>
      <c r="G18" s="1"/>
    </row>
    <row r="19" spans="1:9" ht="9.75" customHeight="1" x14ac:dyDescent="0.2">
      <c r="A19" s="1"/>
      <c r="B19" s="1"/>
      <c r="C19" s="1"/>
      <c r="D19" s="1"/>
      <c r="E19" s="51"/>
      <c r="F19" s="1"/>
      <c r="G19" s="1"/>
    </row>
    <row r="20" spans="1:9" x14ac:dyDescent="0.2">
      <c r="A20" s="1" t="s">
        <v>23</v>
      </c>
      <c r="B20" s="1"/>
      <c r="C20" s="1"/>
      <c r="D20" s="1"/>
      <c r="E20" s="51"/>
      <c r="F20" s="67">
        <f>IF((E13+E15+E17)&lt;=2125,(E13+E15+E17),2125)</f>
        <v>0</v>
      </c>
      <c r="G20" s="50" t="s">
        <v>71</v>
      </c>
    </row>
    <row r="21" spans="1:9" x14ac:dyDescent="0.2">
      <c r="A21" s="1"/>
      <c r="B21" s="1"/>
      <c r="C21" s="1"/>
      <c r="D21" s="1"/>
      <c r="E21" s="51"/>
      <c r="F21" s="1"/>
      <c r="G21" s="1"/>
    </row>
    <row r="22" spans="1:9" x14ac:dyDescent="0.2">
      <c r="A22" s="50" t="s">
        <v>6</v>
      </c>
      <c r="B22" s="1"/>
      <c r="C22" s="1"/>
      <c r="D22" s="1"/>
      <c r="E22" s="51"/>
      <c r="F22" s="1"/>
      <c r="G22" s="1"/>
    </row>
    <row r="23" spans="1:9" ht="9.75" customHeight="1" x14ac:dyDescent="0.2">
      <c r="A23" s="1"/>
      <c r="B23" s="1"/>
      <c r="C23" s="1"/>
      <c r="D23" s="1"/>
      <c r="E23" s="51"/>
      <c r="F23" s="1"/>
      <c r="G23" s="1"/>
    </row>
    <row r="24" spans="1:9" x14ac:dyDescent="0.2">
      <c r="A24" s="1" t="s">
        <v>7</v>
      </c>
      <c r="B24" s="1"/>
      <c r="C24" s="1"/>
      <c r="D24" s="1"/>
      <c r="E24" s="51"/>
      <c r="F24" s="1"/>
      <c r="G24" s="1"/>
    </row>
    <row r="25" spans="1:9" ht="13.5" thickBot="1" x14ac:dyDescent="0.25">
      <c r="A25" s="1" t="s">
        <v>8</v>
      </c>
      <c r="B25" s="1"/>
      <c r="C25" s="1"/>
      <c r="D25" s="1"/>
      <c r="E25" s="51"/>
      <c r="F25" s="68">
        <v>0</v>
      </c>
      <c r="G25" s="50" t="s">
        <v>10</v>
      </c>
    </row>
    <row r="26" spans="1:9" ht="13.5" thickTop="1" x14ac:dyDescent="0.2">
      <c r="A26" s="1"/>
      <c r="B26" s="1"/>
      <c r="C26" s="1"/>
      <c r="D26" s="1"/>
      <c r="E26" s="51"/>
      <c r="F26" s="1"/>
      <c r="G26" s="1"/>
    </row>
    <row r="27" spans="1:9" x14ac:dyDescent="0.2">
      <c r="A27" s="50" t="s">
        <v>9</v>
      </c>
      <c r="B27" s="1"/>
      <c r="C27" s="1"/>
      <c r="D27" s="1"/>
      <c r="E27" s="51"/>
      <c r="F27" s="69">
        <f>IF(F20-F25&lt;=0,0,F20-F25)</f>
        <v>0</v>
      </c>
      <c r="G27" s="50" t="s">
        <v>11</v>
      </c>
      <c r="I27" s="113"/>
    </row>
    <row r="28" spans="1:9" x14ac:dyDescent="0.2">
      <c r="A28" s="1" t="s">
        <v>81</v>
      </c>
      <c r="B28" s="1"/>
      <c r="C28" s="1"/>
      <c r="D28" s="1"/>
      <c r="E28" s="51"/>
      <c r="F28" s="32">
        <f>IF(F20-F25&lt;=0,0,IF(F20-F25&gt;=F9*1.05*0.152,F9*1.05*0.152,F20-F25))</f>
        <v>0</v>
      </c>
      <c r="G28" s="1" t="s">
        <v>82</v>
      </c>
      <c r="I28" s="32"/>
    </row>
    <row r="29" spans="1:9" x14ac:dyDescent="0.2">
      <c r="A29" s="50"/>
      <c r="B29" s="1"/>
      <c r="C29" s="1"/>
      <c r="D29" s="1"/>
      <c r="E29" s="51"/>
      <c r="F29" s="69"/>
      <c r="G29" s="50"/>
      <c r="I29" s="113"/>
    </row>
    <row r="30" spans="1:9" x14ac:dyDescent="0.2">
      <c r="A30" s="50" t="s">
        <v>72</v>
      </c>
      <c r="B30" s="1"/>
      <c r="C30" s="1"/>
      <c r="D30" s="1"/>
      <c r="E30" s="51"/>
      <c r="F30" s="1"/>
      <c r="G30" s="1"/>
    </row>
    <row r="31" spans="1:9" ht="9.75" customHeight="1" x14ac:dyDescent="0.2">
      <c r="A31" s="1"/>
      <c r="B31" s="1"/>
      <c r="C31" s="1"/>
      <c r="D31" s="1"/>
      <c r="E31" s="51"/>
      <c r="F31" s="1"/>
      <c r="G31" s="1"/>
    </row>
    <row r="32" spans="1:9" x14ac:dyDescent="0.2">
      <c r="A32" s="1" t="s">
        <v>12</v>
      </c>
      <c r="B32" s="1"/>
      <c r="C32" s="1"/>
      <c r="D32" s="1"/>
      <c r="E32" s="51"/>
      <c r="F32" s="71">
        <f>F9</f>
        <v>0</v>
      </c>
      <c r="G32" s="1"/>
    </row>
    <row r="33" spans="1:10" ht="13.5" thickBot="1" x14ac:dyDescent="0.25">
      <c r="A33" s="1" t="s">
        <v>15</v>
      </c>
      <c r="B33" s="1"/>
      <c r="C33" s="1"/>
      <c r="D33" s="1"/>
      <c r="E33" s="51"/>
      <c r="F33" s="72">
        <f>F27</f>
        <v>0</v>
      </c>
      <c r="G33" s="50" t="s">
        <v>11</v>
      </c>
    </row>
    <row r="34" spans="1:10" ht="13.5" thickTop="1" x14ac:dyDescent="0.2">
      <c r="A34" s="1" t="s">
        <v>13</v>
      </c>
      <c r="B34" s="1"/>
      <c r="C34" s="1"/>
      <c r="D34" s="1"/>
      <c r="E34" s="51"/>
      <c r="F34" s="71">
        <f>IF(F32-F33&lt;=0,0,F32-F33)</f>
        <v>0</v>
      </c>
      <c r="G34" s="1"/>
    </row>
    <row r="35" spans="1:10" ht="9.75" customHeight="1" x14ac:dyDescent="0.2">
      <c r="A35" s="1"/>
      <c r="B35" s="1"/>
      <c r="C35" s="1"/>
      <c r="D35" s="1"/>
      <c r="E35" s="51"/>
      <c r="F35" s="71"/>
      <c r="G35" s="1"/>
      <c r="J35" s="2"/>
    </row>
    <row r="36" spans="1:10" x14ac:dyDescent="0.2">
      <c r="A36" s="1" t="s">
        <v>14</v>
      </c>
      <c r="B36" s="1"/>
      <c r="C36" s="1"/>
      <c r="D36" s="71">
        <f>F34</f>
        <v>0</v>
      </c>
      <c r="E36" s="51" t="s">
        <v>126</v>
      </c>
      <c r="F36" s="71">
        <f>F34*19.05%</f>
        <v>0</v>
      </c>
      <c r="G36" s="1"/>
      <c r="J36" s="2"/>
    </row>
    <row r="37" spans="1:10" ht="13.5" thickBot="1" x14ac:dyDescent="0.25">
      <c r="A37" s="1" t="s">
        <v>16</v>
      </c>
      <c r="B37" s="1"/>
      <c r="C37" s="1"/>
      <c r="D37" s="1"/>
      <c r="E37" s="51"/>
      <c r="F37" s="72">
        <f>F33</f>
        <v>0</v>
      </c>
      <c r="G37" s="1"/>
      <c r="J37" s="2"/>
    </row>
    <row r="38" spans="1:10" s="116" customFormat="1" ht="13.5" thickTop="1" x14ac:dyDescent="0.2">
      <c r="A38" s="114" t="s">
        <v>22</v>
      </c>
      <c r="B38" s="50"/>
      <c r="C38" s="50"/>
      <c r="D38" s="50"/>
      <c r="E38" s="115"/>
      <c r="F38" s="69">
        <f>IF((F36-F37)&lt;0,0,(F36-F37))</f>
        <v>0</v>
      </c>
      <c r="G38" s="50"/>
      <c r="J38" s="117"/>
    </row>
    <row r="39" spans="1:10" x14ac:dyDescent="0.2">
      <c r="A39" s="1"/>
      <c r="B39" s="1"/>
      <c r="C39" s="1"/>
      <c r="D39" s="1"/>
      <c r="E39" s="51"/>
      <c r="F39" s="1"/>
      <c r="G39" s="1"/>
      <c r="J39" s="2"/>
    </row>
    <row r="40" spans="1:10" x14ac:dyDescent="0.2">
      <c r="A40" s="50" t="s">
        <v>73</v>
      </c>
      <c r="B40" s="1"/>
      <c r="C40" s="1"/>
      <c r="D40" s="1"/>
      <c r="E40" s="51"/>
      <c r="F40" s="1"/>
      <c r="G40" s="1"/>
      <c r="J40" s="2"/>
    </row>
    <row r="41" spans="1:10" ht="9.75" customHeight="1" x14ac:dyDescent="0.2">
      <c r="A41" s="1"/>
      <c r="B41" s="1"/>
      <c r="C41" s="1"/>
      <c r="D41" s="1"/>
      <c r="E41" s="51"/>
      <c r="F41" s="1"/>
      <c r="G41" s="1"/>
      <c r="J41" s="2"/>
    </row>
    <row r="42" spans="1:10" x14ac:dyDescent="0.2">
      <c r="A42" s="1" t="s">
        <v>12</v>
      </c>
      <c r="B42" s="1"/>
      <c r="C42" s="1"/>
      <c r="D42" s="1"/>
      <c r="E42" s="51"/>
      <c r="F42" s="71">
        <f>F32</f>
        <v>0</v>
      </c>
      <c r="G42" s="1"/>
    </row>
    <row r="43" spans="1:10" x14ac:dyDescent="0.2">
      <c r="A43" s="1" t="s">
        <v>18</v>
      </c>
      <c r="B43" s="1"/>
      <c r="C43" s="1"/>
      <c r="D43" s="1"/>
      <c r="E43" s="118"/>
      <c r="F43" s="119">
        <f>F38</f>
        <v>0</v>
      </c>
      <c r="G43" s="50"/>
    </row>
    <row r="44" spans="1:10" x14ac:dyDescent="0.2">
      <c r="B44" s="1"/>
      <c r="C44" s="1"/>
      <c r="D44" s="1"/>
      <c r="E44" s="51"/>
      <c r="F44" s="120">
        <f>F42+F43</f>
        <v>0</v>
      </c>
      <c r="G44" s="1"/>
    </row>
    <row r="45" spans="1:10" ht="13.5" thickBot="1" x14ac:dyDescent="0.25">
      <c r="A45" s="1" t="s">
        <v>84</v>
      </c>
      <c r="B45" s="1"/>
      <c r="C45" s="1"/>
      <c r="D45" s="1"/>
      <c r="E45" s="51"/>
      <c r="F45" s="121">
        <v>1.0529999999999999</v>
      </c>
      <c r="G45" s="1"/>
    </row>
    <row r="46" spans="1:10" ht="13.5" thickTop="1" x14ac:dyDescent="0.2">
      <c r="A46" s="1" t="s">
        <v>74</v>
      </c>
      <c r="B46" s="1"/>
      <c r="C46" s="1"/>
      <c r="D46" s="71"/>
      <c r="E46" s="51"/>
      <c r="F46" s="71">
        <f>F45*F44</f>
        <v>0</v>
      </c>
      <c r="G46" s="1"/>
    </row>
    <row r="47" spans="1:10" ht="9.75" customHeight="1" x14ac:dyDescent="0.2">
      <c r="A47" s="1"/>
      <c r="B47" s="1"/>
      <c r="C47" s="1"/>
      <c r="D47" s="71"/>
      <c r="E47" s="51"/>
      <c r="F47" s="74"/>
      <c r="G47" s="50"/>
    </row>
    <row r="48" spans="1:10" x14ac:dyDescent="0.2">
      <c r="A48" s="114" t="s">
        <v>85</v>
      </c>
      <c r="B48" s="1"/>
      <c r="C48" s="1" t="s">
        <v>110</v>
      </c>
      <c r="D48" s="71">
        <f>F46</f>
        <v>0</v>
      </c>
      <c r="E48" s="122">
        <f>5%*F46</f>
        <v>0</v>
      </c>
      <c r="F48" s="71"/>
      <c r="G48" s="1"/>
    </row>
    <row r="49" spans="1:7" ht="12.75" customHeight="1" x14ac:dyDescent="0.2">
      <c r="A49" s="5"/>
      <c r="B49" s="5"/>
      <c r="C49" s="5"/>
      <c r="D49" s="5"/>
      <c r="E49" s="77"/>
      <c r="F49" s="5"/>
      <c r="G49" s="5"/>
    </row>
    <row r="50" spans="1:7" x14ac:dyDescent="0.2">
      <c r="A50" s="123" t="s">
        <v>77</v>
      </c>
      <c r="B50" s="5"/>
      <c r="C50" s="5"/>
      <c r="D50" s="5"/>
      <c r="E50" s="110"/>
      <c r="F50" s="5"/>
      <c r="G50" s="5"/>
    </row>
    <row r="51" spans="1:7" ht="9.75" customHeight="1" x14ac:dyDescent="0.2">
      <c r="A51" s="1"/>
      <c r="B51" s="1"/>
      <c r="C51" s="1"/>
      <c r="D51" s="1"/>
      <c r="E51" s="51"/>
      <c r="F51" s="1"/>
      <c r="G51" s="1"/>
    </row>
    <row r="52" spans="1:7" x14ac:dyDescent="0.2">
      <c r="A52" s="1" t="s">
        <v>12</v>
      </c>
      <c r="B52" s="1"/>
      <c r="C52" s="1"/>
      <c r="D52" s="1"/>
      <c r="E52" s="60">
        <f>F7</f>
        <v>0</v>
      </c>
      <c r="F52" s="1"/>
      <c r="G52" s="1"/>
    </row>
    <row r="53" spans="1:7" x14ac:dyDescent="0.2">
      <c r="A53" s="1" t="s">
        <v>19</v>
      </c>
      <c r="B53" s="1"/>
      <c r="C53" s="1"/>
      <c r="D53" s="1"/>
      <c r="E53" s="60">
        <f>F8</f>
        <v>0</v>
      </c>
      <c r="F53" s="1"/>
      <c r="G53" s="1"/>
    </row>
    <row r="54" spans="1:7" x14ac:dyDescent="0.2">
      <c r="A54" s="1" t="s">
        <v>20</v>
      </c>
      <c r="B54" s="1"/>
      <c r="C54" s="1"/>
      <c r="D54" s="1"/>
      <c r="E54" s="60">
        <f>IF((F38)&lt;0.4,0,F38)</f>
        <v>0</v>
      </c>
      <c r="F54" s="1"/>
      <c r="G54" s="1"/>
    </row>
    <row r="55" spans="1:7" ht="13.5" thickBot="1" x14ac:dyDescent="0.25">
      <c r="A55" s="1" t="s">
        <v>85</v>
      </c>
      <c r="B55" s="1"/>
      <c r="C55" s="1"/>
      <c r="D55" s="1"/>
      <c r="E55" s="78">
        <f>E48</f>
        <v>0</v>
      </c>
      <c r="F55" s="1"/>
      <c r="G55" s="1"/>
    </row>
    <row r="56" spans="1:7" ht="13.5" thickTop="1" x14ac:dyDescent="0.2">
      <c r="A56" s="1" t="s">
        <v>99</v>
      </c>
      <c r="B56" s="1"/>
      <c r="C56" s="1"/>
      <c r="D56" s="1"/>
      <c r="E56" s="60">
        <f>SUM(E52:E55)</f>
        <v>0</v>
      </c>
      <c r="F56" s="1"/>
      <c r="G56" s="1"/>
    </row>
    <row r="57" spans="1:7" ht="9.75" customHeight="1" x14ac:dyDescent="0.2">
      <c r="A57" s="79"/>
      <c r="B57" s="79"/>
      <c r="C57" s="79"/>
      <c r="D57" s="79"/>
      <c r="E57" s="80"/>
      <c r="F57" s="79"/>
      <c r="G57" s="79"/>
    </row>
    <row r="58" spans="1:7" ht="15" customHeight="1" x14ac:dyDescent="0.2">
      <c r="A58" s="5"/>
      <c r="B58" s="180" t="s">
        <v>134</v>
      </c>
      <c r="C58" s="5"/>
      <c r="D58" s="5"/>
      <c r="E58" s="145"/>
      <c r="F58" s="5"/>
      <c r="G58" s="5"/>
    </row>
    <row r="59" spans="1:7" ht="15" customHeight="1" x14ac:dyDescent="0.2">
      <c r="A59" s="5"/>
      <c r="B59" s="5"/>
      <c r="C59" s="5"/>
      <c r="D59" s="5"/>
      <c r="E59" s="145"/>
      <c r="F59" s="5"/>
      <c r="G59" s="5"/>
    </row>
    <row r="60" spans="1:7" ht="15" customHeight="1" x14ac:dyDescent="0.2">
      <c r="A60" s="5"/>
      <c r="B60" s="5"/>
      <c r="C60" s="5"/>
      <c r="D60" s="5"/>
      <c r="E60" s="145"/>
      <c r="F60" s="5"/>
      <c r="G60" s="5"/>
    </row>
    <row r="61" spans="1:7" ht="15" customHeight="1" x14ac:dyDescent="0.2">
      <c r="A61" s="5"/>
      <c r="B61" s="5"/>
      <c r="C61" s="5"/>
      <c r="D61" s="5"/>
      <c r="E61" s="145"/>
      <c r="F61" s="5"/>
      <c r="G61" s="5"/>
    </row>
    <row r="62" spans="1:7" ht="15" customHeight="1" x14ac:dyDescent="0.2">
      <c r="A62" s="1"/>
      <c r="B62" s="1"/>
      <c r="C62" s="1"/>
      <c r="D62" s="1"/>
      <c r="E62" s="60"/>
      <c r="F62" s="1"/>
      <c r="G62" s="1"/>
    </row>
    <row r="63" spans="1:7" x14ac:dyDescent="0.2">
      <c r="A63" s="10" t="s">
        <v>21</v>
      </c>
      <c r="B63" s="11"/>
      <c r="C63" s="11"/>
      <c r="D63" s="11"/>
      <c r="E63" s="124"/>
      <c r="F63" s="11"/>
      <c r="G63" s="1"/>
    </row>
    <row r="64" spans="1:7" ht="9.75" customHeight="1" x14ac:dyDescent="0.2">
      <c r="A64" s="11"/>
      <c r="B64" s="11"/>
      <c r="C64" s="11"/>
      <c r="D64" s="11"/>
      <c r="E64" s="124"/>
      <c r="F64" s="11"/>
      <c r="G64" s="1"/>
    </row>
    <row r="65" spans="1:9" x14ac:dyDescent="0.2">
      <c r="A65" s="10" t="s">
        <v>100</v>
      </c>
      <c r="B65" s="10"/>
      <c r="C65" s="10"/>
      <c r="D65" s="10"/>
      <c r="E65" s="82">
        <f>INT(E56)</f>
        <v>0</v>
      </c>
      <c r="F65" s="11"/>
      <c r="G65" s="1"/>
    </row>
    <row r="66" spans="1:9" x14ac:dyDescent="0.2">
      <c r="A66" s="10" t="s">
        <v>101</v>
      </c>
      <c r="B66" s="10"/>
      <c r="C66" s="10"/>
      <c r="D66" s="10"/>
      <c r="E66" s="82">
        <f>INT(E53)</f>
        <v>0</v>
      </c>
      <c r="F66" s="10" t="s">
        <v>82</v>
      </c>
      <c r="G66" s="1"/>
      <c r="I66" s="32"/>
    </row>
    <row r="67" spans="1:9" x14ac:dyDescent="0.2">
      <c r="A67" s="10" t="s">
        <v>22</v>
      </c>
      <c r="B67" s="10"/>
      <c r="C67" s="10"/>
      <c r="D67" s="10"/>
      <c r="E67" s="82">
        <f>CEILING(E54,1)</f>
        <v>0</v>
      </c>
      <c r="F67" s="11"/>
      <c r="G67" s="1"/>
    </row>
    <row r="68" spans="1:9" x14ac:dyDescent="0.2">
      <c r="A68" s="10" t="s">
        <v>86</v>
      </c>
      <c r="B68" s="10"/>
      <c r="C68" s="10"/>
      <c r="D68" s="10"/>
      <c r="E68" s="82">
        <f>CEILING(E48,1)</f>
        <v>0</v>
      </c>
      <c r="F68" s="11"/>
      <c r="G68" s="1"/>
      <c r="I68" s="32"/>
    </row>
    <row r="69" spans="1:9" ht="4.5" customHeight="1" x14ac:dyDescent="0.2">
      <c r="A69" s="4"/>
      <c r="B69" s="4"/>
      <c r="C69" s="4"/>
      <c r="D69" s="4"/>
      <c r="E69" s="83"/>
      <c r="F69" s="4"/>
      <c r="G69" s="4"/>
      <c r="I69" s="32"/>
    </row>
    <row r="70" spans="1:9" x14ac:dyDescent="0.2">
      <c r="A70" s="1"/>
      <c r="B70" s="1"/>
      <c r="C70" s="1"/>
      <c r="D70" s="1"/>
      <c r="E70" s="51"/>
      <c r="F70" s="1"/>
      <c r="G70" s="1"/>
      <c r="I70" s="32"/>
    </row>
    <row r="71" spans="1:9" x14ac:dyDescent="0.2">
      <c r="A71" s="1"/>
      <c r="B71" s="1"/>
      <c r="C71" s="1"/>
      <c r="D71" s="1"/>
      <c r="E71" s="51"/>
      <c r="F71" s="1"/>
      <c r="G71" s="1"/>
    </row>
    <row r="72" spans="1:9" x14ac:dyDescent="0.2">
      <c r="A72" s="1"/>
      <c r="B72" s="84" t="s">
        <v>67</v>
      </c>
      <c r="C72" s="85"/>
      <c r="D72" s="85"/>
      <c r="E72" s="86"/>
      <c r="F72" s="87"/>
      <c r="G72" s="1"/>
    </row>
    <row r="73" spans="1:9" x14ac:dyDescent="0.2">
      <c r="A73" s="1"/>
      <c r="B73" s="89"/>
      <c r="C73" s="90"/>
      <c r="D73" s="90"/>
      <c r="E73" s="90"/>
      <c r="F73" s="91"/>
      <c r="G73" s="1"/>
    </row>
    <row r="74" spans="1:9" x14ac:dyDescent="0.2">
      <c r="A74" s="1"/>
      <c r="B74" s="89"/>
      <c r="C74" s="90"/>
      <c r="D74" s="90"/>
      <c r="E74" s="90"/>
      <c r="F74" s="91"/>
      <c r="G74" s="1"/>
    </row>
    <row r="75" spans="1:9" x14ac:dyDescent="0.2">
      <c r="A75" s="1"/>
      <c r="B75" s="89"/>
      <c r="C75" s="90"/>
      <c r="D75" s="90"/>
      <c r="E75" s="90"/>
      <c r="F75" s="91"/>
      <c r="G75" s="1"/>
    </row>
    <row r="76" spans="1:9" x14ac:dyDescent="0.2">
      <c r="A76" s="1"/>
      <c r="B76" s="89"/>
      <c r="C76" s="90"/>
      <c r="D76" s="90"/>
      <c r="E76" s="90"/>
      <c r="F76" s="91"/>
      <c r="G76" s="1"/>
    </row>
    <row r="77" spans="1:9" x14ac:dyDescent="0.2">
      <c r="A77" s="1"/>
      <c r="B77" s="89"/>
      <c r="C77" s="90"/>
      <c r="D77" s="90"/>
      <c r="E77" s="90"/>
      <c r="F77" s="91"/>
      <c r="G77" s="1"/>
    </row>
    <row r="78" spans="1:9" x14ac:dyDescent="0.2">
      <c r="A78" s="1"/>
      <c r="B78" s="89"/>
      <c r="C78" s="90"/>
      <c r="D78" s="90"/>
      <c r="E78" s="90"/>
      <c r="F78" s="91"/>
      <c r="G78" s="1"/>
    </row>
    <row r="79" spans="1:9" x14ac:dyDescent="0.2">
      <c r="A79" s="1"/>
      <c r="B79" s="89"/>
      <c r="C79" s="90"/>
      <c r="D79" s="90"/>
      <c r="E79" s="90"/>
      <c r="F79" s="91"/>
      <c r="G79" s="1"/>
    </row>
    <row r="80" spans="1:9" x14ac:dyDescent="0.2">
      <c r="A80" s="1"/>
      <c r="B80" s="89"/>
      <c r="C80" s="90"/>
      <c r="D80" s="90"/>
      <c r="E80" s="90"/>
      <c r="F80" s="91"/>
      <c r="G80" s="1"/>
    </row>
    <row r="81" spans="1:7" x14ac:dyDescent="0.2">
      <c r="A81" s="1"/>
      <c r="B81" s="89"/>
      <c r="C81" s="90"/>
      <c r="D81" s="90"/>
      <c r="E81" s="90"/>
      <c r="F81" s="91"/>
      <c r="G81" s="1"/>
    </row>
    <row r="82" spans="1:7" x14ac:dyDescent="0.2">
      <c r="A82" s="1"/>
      <c r="B82" s="89"/>
      <c r="C82" s="90"/>
      <c r="D82" s="90"/>
      <c r="E82" s="90"/>
      <c r="F82" s="91"/>
      <c r="G82" s="1"/>
    </row>
    <row r="83" spans="1:7" x14ac:dyDescent="0.2">
      <c r="A83" s="1"/>
      <c r="B83" s="89"/>
      <c r="C83" s="90"/>
      <c r="D83" s="90"/>
      <c r="E83" s="90"/>
      <c r="F83" s="91"/>
      <c r="G83" s="1"/>
    </row>
    <row r="84" spans="1:7" x14ac:dyDescent="0.2">
      <c r="A84" s="1"/>
      <c r="B84" s="89"/>
      <c r="C84" s="90"/>
      <c r="D84" s="90"/>
      <c r="E84" s="90"/>
      <c r="F84" s="91"/>
      <c r="G84" s="1"/>
    </row>
    <row r="85" spans="1:7" x14ac:dyDescent="0.2">
      <c r="A85" s="1"/>
      <c r="B85" s="89"/>
      <c r="C85" s="90"/>
      <c r="D85" s="90"/>
      <c r="E85" s="90"/>
      <c r="F85" s="91"/>
      <c r="G85" s="1"/>
    </row>
    <row r="86" spans="1:7" x14ac:dyDescent="0.2">
      <c r="A86" s="1"/>
      <c r="B86" s="89"/>
      <c r="C86" s="90"/>
      <c r="D86" s="90"/>
      <c r="E86" s="90"/>
      <c r="F86" s="91"/>
      <c r="G86" s="1"/>
    </row>
    <row r="87" spans="1:7" x14ac:dyDescent="0.2">
      <c r="A87" s="1"/>
      <c r="B87" s="89"/>
      <c r="C87" s="90"/>
      <c r="D87" s="90"/>
      <c r="E87" s="90"/>
      <c r="F87" s="91"/>
      <c r="G87" s="1"/>
    </row>
    <row r="88" spans="1:7" x14ac:dyDescent="0.2">
      <c r="A88" s="1"/>
      <c r="B88" s="89"/>
      <c r="C88" s="90"/>
      <c r="D88" s="90"/>
      <c r="E88" s="90"/>
      <c r="F88" s="91"/>
      <c r="G88" s="1"/>
    </row>
    <row r="89" spans="1:7" x14ac:dyDescent="0.2">
      <c r="A89" s="1"/>
      <c r="B89" s="89"/>
      <c r="C89" s="90"/>
      <c r="D89" s="90"/>
      <c r="E89" s="90"/>
      <c r="F89" s="91"/>
      <c r="G89" s="1"/>
    </row>
    <row r="90" spans="1:7" x14ac:dyDescent="0.2">
      <c r="A90" s="1"/>
      <c r="B90" s="89"/>
      <c r="C90" s="90"/>
      <c r="D90" s="90"/>
      <c r="E90" s="90"/>
      <c r="F90" s="91"/>
      <c r="G90" s="1"/>
    </row>
    <row r="91" spans="1:7" x14ac:dyDescent="0.2">
      <c r="A91" s="1"/>
      <c r="B91" s="89"/>
      <c r="C91" s="90"/>
      <c r="D91" s="90"/>
      <c r="E91" s="90"/>
      <c r="F91" s="91"/>
      <c r="G91" s="1"/>
    </row>
    <row r="92" spans="1:7" x14ac:dyDescent="0.2">
      <c r="A92" s="1"/>
      <c r="B92" s="89"/>
      <c r="C92" s="90"/>
      <c r="D92" s="90"/>
      <c r="E92" s="90"/>
      <c r="F92" s="91"/>
      <c r="G92" s="1"/>
    </row>
    <row r="93" spans="1:7" x14ac:dyDescent="0.2">
      <c r="A93" s="1"/>
      <c r="B93" s="97"/>
      <c r="C93" s="18"/>
      <c r="D93" s="18"/>
      <c r="E93" s="18"/>
      <c r="F93" s="19"/>
      <c r="G93" s="1"/>
    </row>
    <row r="94" spans="1:7" x14ac:dyDescent="0.2">
      <c r="A94" s="1"/>
      <c r="B94" s="180" t="s">
        <v>134</v>
      </c>
      <c r="C94" s="1"/>
      <c r="D94" s="1"/>
      <c r="E94" s="51"/>
      <c r="F94" s="1"/>
      <c r="G94" s="1"/>
    </row>
    <row r="95" spans="1:7" x14ac:dyDescent="0.2">
      <c r="A95" s="1"/>
      <c r="B95" s="1"/>
      <c r="C95" s="1"/>
      <c r="D95" s="1"/>
      <c r="E95" s="51"/>
      <c r="F95" s="1"/>
      <c r="G95" s="1"/>
    </row>
    <row r="96" spans="1:7" x14ac:dyDescent="0.2">
      <c r="A96" s="1"/>
      <c r="B96" s="1"/>
      <c r="C96" s="1"/>
      <c r="D96" s="1"/>
      <c r="E96" s="51"/>
      <c r="F96" s="1"/>
      <c r="G96" s="1"/>
    </row>
    <row r="97" spans="1:7" x14ac:dyDescent="0.2">
      <c r="A97" s="1"/>
      <c r="B97" s="1"/>
      <c r="C97" s="1"/>
      <c r="D97" s="1"/>
      <c r="E97" s="51"/>
      <c r="F97" s="1"/>
      <c r="G97" s="1"/>
    </row>
    <row r="98" spans="1:7" x14ac:dyDescent="0.2">
      <c r="A98" s="1"/>
      <c r="B98" s="1"/>
      <c r="C98" s="1"/>
      <c r="D98" s="1"/>
      <c r="E98" s="51"/>
      <c r="F98" s="1"/>
      <c r="G98" s="1"/>
    </row>
    <row r="99" spans="1:7" x14ac:dyDescent="0.2">
      <c r="A99" s="1"/>
      <c r="B99" s="1"/>
      <c r="C99" s="1"/>
      <c r="D99" s="1"/>
      <c r="E99" s="51"/>
      <c r="F99" s="1"/>
      <c r="G99" s="1"/>
    </row>
    <row r="100" spans="1:7" x14ac:dyDescent="0.2">
      <c r="A100" s="1"/>
      <c r="B100" s="1"/>
      <c r="C100" s="1"/>
      <c r="D100" s="1"/>
      <c r="E100" s="51"/>
      <c r="F100" s="1"/>
      <c r="G100" s="1"/>
    </row>
    <row r="101" spans="1:7" x14ac:dyDescent="0.2">
      <c r="A101" s="1"/>
      <c r="B101" s="1"/>
      <c r="C101" s="1"/>
      <c r="D101" s="1"/>
      <c r="E101" s="51"/>
      <c r="F101" s="1"/>
      <c r="G101" s="1"/>
    </row>
    <row r="102" spans="1:7" x14ac:dyDescent="0.2">
      <c r="A102" s="1"/>
      <c r="B102" s="1"/>
      <c r="C102" s="1"/>
      <c r="D102" s="1"/>
      <c r="E102" s="51"/>
      <c r="F102" s="1"/>
      <c r="G102" s="1"/>
    </row>
    <row r="103" spans="1:7" x14ac:dyDescent="0.2">
      <c r="A103" s="1"/>
      <c r="B103" s="1"/>
      <c r="C103" s="1"/>
      <c r="D103" s="1"/>
      <c r="E103" s="51"/>
      <c r="F103" s="1"/>
      <c r="G103" s="1"/>
    </row>
    <row r="104" spans="1:7" x14ac:dyDescent="0.2">
      <c r="A104" s="1"/>
      <c r="B104" s="1"/>
      <c r="C104" s="1"/>
      <c r="D104" s="1"/>
      <c r="E104" s="51"/>
      <c r="F104" s="1"/>
      <c r="G104" s="1"/>
    </row>
    <row r="105" spans="1:7" x14ac:dyDescent="0.2">
      <c r="A105" s="1"/>
      <c r="B105" s="1"/>
      <c r="C105" s="1"/>
      <c r="D105" s="1"/>
      <c r="E105" s="51"/>
      <c r="F105" s="1"/>
      <c r="G105" s="1"/>
    </row>
    <row r="106" spans="1:7" x14ac:dyDescent="0.2">
      <c r="A106" s="1"/>
      <c r="B106" s="1"/>
      <c r="C106" s="1"/>
      <c r="D106" s="1"/>
      <c r="E106" s="51"/>
      <c r="F106" s="1"/>
      <c r="G106" s="1"/>
    </row>
    <row r="107" spans="1:7" x14ac:dyDescent="0.2">
      <c r="A107" s="1"/>
      <c r="B107" s="1"/>
      <c r="C107" s="1"/>
      <c r="D107" s="1"/>
      <c r="E107" s="51"/>
      <c r="F107" s="1"/>
      <c r="G107" s="1"/>
    </row>
    <row r="108" spans="1:7" x14ac:dyDescent="0.2">
      <c r="A108" s="1"/>
      <c r="B108" s="1"/>
      <c r="C108" s="1"/>
      <c r="D108" s="1"/>
      <c r="E108" s="51"/>
      <c r="F108" s="1"/>
      <c r="G108" s="1"/>
    </row>
    <row r="109" spans="1:7" x14ac:dyDescent="0.2">
      <c r="A109" s="1"/>
      <c r="B109" s="1"/>
      <c r="C109" s="1"/>
      <c r="D109" s="1"/>
      <c r="E109" s="51"/>
      <c r="F109" s="1"/>
      <c r="G109" s="1"/>
    </row>
    <row r="110" spans="1:7" x14ac:dyDescent="0.2">
      <c r="A110" s="1"/>
      <c r="B110" s="1"/>
      <c r="C110" s="1"/>
      <c r="D110" s="1"/>
      <c r="E110" s="51"/>
      <c r="F110" s="1"/>
      <c r="G110" s="1"/>
    </row>
    <row r="111" spans="1:7" x14ac:dyDescent="0.2">
      <c r="A111" s="1"/>
      <c r="B111" s="1"/>
      <c r="C111" s="1"/>
      <c r="D111" s="1"/>
      <c r="E111" s="51"/>
      <c r="F111" s="1"/>
      <c r="G111" s="1"/>
    </row>
    <row r="112" spans="1:7" x14ac:dyDescent="0.2">
      <c r="A112" s="1"/>
      <c r="B112" s="1"/>
      <c r="C112" s="1"/>
      <c r="D112" s="1"/>
      <c r="E112" s="51"/>
      <c r="F112" s="1"/>
      <c r="G112" s="1"/>
    </row>
    <row r="113" spans="1:7" x14ac:dyDescent="0.2">
      <c r="A113" s="1"/>
      <c r="B113" s="1"/>
      <c r="C113" s="1"/>
      <c r="D113" s="1"/>
      <c r="E113" s="51"/>
      <c r="F113" s="1"/>
      <c r="G113" s="1"/>
    </row>
    <row r="114" spans="1:7" x14ac:dyDescent="0.2">
      <c r="A114" s="1"/>
      <c r="B114" s="1"/>
      <c r="C114" s="1"/>
      <c r="D114" s="1"/>
      <c r="E114" s="51"/>
      <c r="F114" s="1"/>
      <c r="G114" s="1"/>
    </row>
    <row r="115" spans="1:7" x14ac:dyDescent="0.2">
      <c r="A115" s="1"/>
      <c r="B115" s="1"/>
      <c r="C115" s="1"/>
      <c r="D115" s="1"/>
      <c r="E115" s="51"/>
      <c r="F115" s="1"/>
      <c r="G115" s="1"/>
    </row>
    <row r="116" spans="1:7" x14ac:dyDescent="0.2">
      <c r="A116" s="1"/>
      <c r="B116" s="1"/>
      <c r="C116" s="1"/>
      <c r="D116" s="1"/>
      <c r="E116" s="51"/>
      <c r="F116" s="1"/>
      <c r="G116" s="1"/>
    </row>
    <row r="117" spans="1:7" x14ac:dyDescent="0.2">
      <c r="A117" s="1"/>
      <c r="B117" s="1"/>
      <c r="C117" s="1"/>
      <c r="D117" s="1"/>
      <c r="E117" s="51"/>
      <c r="F117" s="1"/>
      <c r="G117" s="1"/>
    </row>
    <row r="118" spans="1:7" x14ac:dyDescent="0.2">
      <c r="A118" s="1"/>
      <c r="B118" s="1"/>
      <c r="C118" s="1"/>
      <c r="D118" s="1"/>
      <c r="E118" s="51"/>
      <c r="F118" s="1"/>
      <c r="G118" s="1"/>
    </row>
    <row r="119" spans="1:7" x14ac:dyDescent="0.2">
      <c r="A119" s="1"/>
      <c r="B119" s="1"/>
      <c r="C119" s="1"/>
      <c r="D119" s="1"/>
      <c r="E119" s="51"/>
      <c r="F119" s="1"/>
      <c r="G119" s="1"/>
    </row>
    <row r="120" spans="1:7" x14ac:dyDescent="0.2">
      <c r="A120" s="1"/>
      <c r="B120" s="1"/>
      <c r="C120" s="1"/>
      <c r="D120" s="1"/>
      <c r="E120" s="51"/>
      <c r="F120" s="1"/>
      <c r="G120" s="1"/>
    </row>
    <row r="121" spans="1:7" x14ac:dyDescent="0.2">
      <c r="A121" s="1"/>
      <c r="B121" s="1"/>
      <c r="C121" s="1"/>
      <c r="D121" s="1"/>
      <c r="E121" s="51"/>
      <c r="F121" s="1"/>
      <c r="G121" s="1"/>
    </row>
    <row r="122" spans="1:7" x14ac:dyDescent="0.2">
      <c r="A122" s="1"/>
      <c r="B122" s="1"/>
      <c r="C122" s="1"/>
      <c r="D122" s="1"/>
      <c r="E122" s="51"/>
      <c r="F122" s="1"/>
      <c r="G122" s="1"/>
    </row>
    <row r="123" spans="1:7" x14ac:dyDescent="0.2">
      <c r="A123" s="1"/>
      <c r="B123" s="1"/>
      <c r="C123" s="1"/>
      <c r="D123" s="1"/>
      <c r="E123" s="51"/>
      <c r="F123" s="1"/>
      <c r="G123" s="1"/>
    </row>
    <row r="124" spans="1:7" x14ac:dyDescent="0.2">
      <c r="A124" s="1"/>
      <c r="B124" s="1"/>
      <c r="C124" s="1"/>
      <c r="D124" s="1"/>
      <c r="E124" s="51"/>
      <c r="F124" s="1"/>
      <c r="G124" s="1"/>
    </row>
    <row r="125" spans="1:7" x14ac:dyDescent="0.2">
      <c r="A125" s="1"/>
      <c r="B125" s="1"/>
      <c r="C125" s="1"/>
      <c r="D125" s="1"/>
      <c r="E125" s="51"/>
      <c r="F125" s="1"/>
      <c r="G125" s="1"/>
    </row>
    <row r="126" spans="1:7" x14ac:dyDescent="0.2">
      <c r="A126" s="1"/>
      <c r="B126" s="1"/>
      <c r="C126" s="1"/>
      <c r="D126" s="1"/>
      <c r="E126" s="51"/>
      <c r="F126" s="1"/>
      <c r="G126" s="1"/>
    </row>
    <row r="127" spans="1:7" x14ac:dyDescent="0.2">
      <c r="A127" s="1"/>
      <c r="B127" s="1"/>
      <c r="C127" s="1"/>
      <c r="D127" s="1"/>
      <c r="E127" s="51"/>
      <c r="F127" s="1"/>
      <c r="G127" s="1"/>
    </row>
    <row r="128" spans="1:7" x14ac:dyDescent="0.2">
      <c r="A128" s="1"/>
      <c r="B128" s="1"/>
      <c r="C128" s="1"/>
      <c r="D128" s="1"/>
      <c r="E128" s="51"/>
      <c r="F128" s="1"/>
      <c r="G128" s="1"/>
    </row>
    <row r="129" spans="1:7" x14ac:dyDescent="0.2">
      <c r="A129" s="1"/>
      <c r="B129" s="1"/>
      <c r="C129" s="1"/>
      <c r="D129" s="1"/>
      <c r="E129" s="51"/>
      <c r="F129" s="1"/>
      <c r="G129" s="1"/>
    </row>
    <row r="130" spans="1:7" ht="16.5" customHeight="1" x14ac:dyDescent="0.2">
      <c r="A130" s="4"/>
      <c r="B130" s="4"/>
      <c r="C130" s="4"/>
      <c r="D130" s="4"/>
      <c r="E130" s="83"/>
      <c r="F130" s="4"/>
      <c r="G130" s="4"/>
    </row>
  </sheetData>
  <sheetProtection algorithmName="SHA-512" hashValue="YuRYofgqoHmWKOeG1SZLiw94wL1jL9DrJSXvdCYTtdB/ul++OLoUyQmPIcXei3r9Y1gA6nJYVzTd+GkWi+lL9A==" saltValue="Pfh9oW4OE5RO6R9E+zR1kQ==" spinCount="100000" sheet="1" objects="1" scenarios="1" selectLockedCells="1"/>
  <phoneticPr fontId="7" type="noConversion"/>
  <pageMargins left="0.75" right="0.75" top="0.5" bottom="0.51" header="0.43" footer="0.33"/>
  <pageSetup paperSize="9" orientation="portrait" r:id="rId1"/>
  <headerFooter alignWithMargins="0">
    <oddFooter>&amp;R&amp;8J. van Dalen Opleidingen SoZaWe-U</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3"/>
  <sheetViews>
    <sheetView showGridLines="0" topLeftCell="A5" workbookViewId="0">
      <selection activeCell="C5" sqref="C5"/>
    </sheetView>
  </sheetViews>
  <sheetFormatPr defaultRowHeight="12.75" x14ac:dyDescent="0.2"/>
  <cols>
    <col min="1" max="1" width="2.28515625" style="3" customWidth="1"/>
    <col min="2" max="2" width="30.140625" style="3" customWidth="1"/>
    <col min="3" max="3" width="9.140625" style="3"/>
    <col min="4" max="4" width="11.85546875" style="3" customWidth="1"/>
    <col min="5" max="5" width="16.42578125" style="98" customWidth="1"/>
    <col min="6" max="6" width="12.28515625" style="3" customWidth="1"/>
    <col min="7" max="7" width="4.5703125" style="3" customWidth="1"/>
    <col min="8" max="8" width="7.140625" style="3" customWidth="1"/>
    <col min="9" max="9" width="12.7109375" style="3" customWidth="1"/>
    <col min="10" max="16384" width="9.140625" style="3"/>
  </cols>
  <sheetData>
    <row r="1" spans="1:8" ht="26.25" customHeight="1" x14ac:dyDescent="0.2"/>
    <row r="2" spans="1:8" ht="23.25" x14ac:dyDescent="0.35">
      <c r="A2" s="125" t="s">
        <v>112</v>
      </c>
      <c r="B2" s="126"/>
      <c r="C2" s="126"/>
      <c r="D2" s="126"/>
      <c r="E2" s="127"/>
      <c r="F2" s="126"/>
      <c r="G2" s="126"/>
      <c r="H2" s="2"/>
    </row>
    <row r="3" spans="1:8" x14ac:dyDescent="0.2">
      <c r="A3" s="128" t="s">
        <v>24</v>
      </c>
      <c r="B3" s="126"/>
      <c r="C3" s="126"/>
      <c r="D3" s="126"/>
      <c r="E3" s="127"/>
      <c r="F3" s="126"/>
      <c r="G3" s="126"/>
    </row>
    <row r="4" spans="1:8" ht="9.75" customHeight="1" x14ac:dyDescent="0.2">
      <c r="A4" s="129"/>
      <c r="B4" s="130"/>
      <c r="C4" s="130"/>
      <c r="D4" s="130"/>
      <c r="E4" s="131"/>
      <c r="F4" s="130"/>
      <c r="G4" s="130"/>
    </row>
    <row r="5" spans="1:8" x14ac:dyDescent="0.2">
      <c r="A5" s="129"/>
      <c r="B5" s="52" t="s">
        <v>104</v>
      </c>
      <c r="C5" s="14"/>
      <c r="D5" s="14"/>
      <c r="E5" s="15"/>
      <c r="F5" s="130"/>
      <c r="G5" s="130"/>
    </row>
    <row r="6" spans="1:8" x14ac:dyDescent="0.2">
      <c r="A6" s="129"/>
      <c r="B6" s="16" t="s">
        <v>57</v>
      </c>
      <c r="C6" s="18"/>
      <c r="D6" s="18"/>
      <c r="E6" s="19"/>
      <c r="F6" s="130" t="s">
        <v>60</v>
      </c>
      <c r="G6" s="130"/>
    </row>
    <row r="7" spans="1:8" x14ac:dyDescent="0.2">
      <c r="A7" s="129"/>
      <c r="B7" s="130"/>
      <c r="C7" s="130"/>
      <c r="D7" s="130"/>
      <c r="E7" s="131"/>
      <c r="F7" s="130"/>
      <c r="G7" s="130"/>
    </row>
    <row r="8" spans="1:8" ht="12.75" customHeight="1" x14ac:dyDescent="0.2">
      <c r="A8" s="1" t="s">
        <v>69</v>
      </c>
      <c r="B8" s="1"/>
      <c r="C8" s="1"/>
      <c r="D8" s="1"/>
      <c r="E8" s="51"/>
      <c r="F8" s="57">
        <v>0</v>
      </c>
      <c r="G8" s="1"/>
    </row>
    <row r="9" spans="1:8" ht="12.75" customHeight="1" thickBot="1" x14ac:dyDescent="0.25">
      <c r="A9" s="1" t="s">
        <v>122</v>
      </c>
      <c r="B9" s="1"/>
      <c r="C9" s="1"/>
      <c r="D9" s="1"/>
      <c r="E9" s="51"/>
      <c r="F9" s="111">
        <v>0</v>
      </c>
      <c r="G9" s="1"/>
    </row>
    <row r="10" spans="1:8" ht="12.75" customHeight="1" thickTop="1" x14ac:dyDescent="0.2">
      <c r="A10" s="1" t="s">
        <v>87</v>
      </c>
      <c r="B10" s="1"/>
      <c r="C10" s="1"/>
      <c r="D10" s="1"/>
      <c r="E10" s="51"/>
      <c r="F10" s="112">
        <f>F8+F9</f>
        <v>0</v>
      </c>
      <c r="G10" s="1"/>
    </row>
    <row r="11" spans="1:8" x14ac:dyDescent="0.2">
      <c r="A11" s="1"/>
      <c r="B11" s="1"/>
      <c r="C11" s="1"/>
      <c r="D11" s="1"/>
      <c r="E11" s="51"/>
      <c r="F11" s="1"/>
      <c r="G11" s="1"/>
    </row>
    <row r="12" spans="1:8" x14ac:dyDescent="0.2">
      <c r="A12" s="50" t="s">
        <v>0</v>
      </c>
      <c r="B12" s="1"/>
      <c r="C12" s="1"/>
      <c r="D12" s="1"/>
      <c r="E12" s="51"/>
      <c r="F12" s="1"/>
      <c r="G12" s="1"/>
    </row>
    <row r="13" spans="1:8" ht="9" customHeight="1" x14ac:dyDescent="0.2">
      <c r="A13" s="1"/>
      <c r="B13" s="1"/>
      <c r="C13" s="1"/>
      <c r="D13" s="1"/>
      <c r="E13" s="51"/>
      <c r="F13" s="1"/>
      <c r="G13" s="1"/>
    </row>
    <row r="14" spans="1:8" x14ac:dyDescent="0.2">
      <c r="A14" s="1" t="s">
        <v>1</v>
      </c>
      <c r="B14" s="1"/>
      <c r="C14" s="1"/>
      <c r="D14" s="61">
        <v>0</v>
      </c>
      <c r="E14" s="62">
        <f>D14*1696/12</f>
        <v>0</v>
      </c>
      <c r="F14" s="1"/>
      <c r="G14" s="1"/>
    </row>
    <row r="15" spans="1:8" x14ac:dyDescent="0.2">
      <c r="A15" s="1" t="s">
        <v>4</v>
      </c>
      <c r="B15" s="1"/>
      <c r="C15" s="1"/>
      <c r="E15" s="60"/>
      <c r="F15" s="1"/>
      <c r="G15" s="1"/>
    </row>
    <row r="16" spans="1:8" x14ac:dyDescent="0.2">
      <c r="A16" s="50">
        <v>1</v>
      </c>
      <c r="B16" s="1" t="s">
        <v>2</v>
      </c>
      <c r="C16" s="1"/>
      <c r="D16" s="64">
        <v>0</v>
      </c>
      <c r="E16" s="62">
        <f>IF(D16=0,0,(D16/D17)*1696/12)</f>
        <v>0</v>
      </c>
      <c r="F16" s="1"/>
      <c r="G16" s="1"/>
    </row>
    <row r="17" spans="1:9" x14ac:dyDescent="0.2">
      <c r="A17" s="1"/>
      <c r="B17" s="1" t="s">
        <v>3</v>
      </c>
      <c r="C17" s="1"/>
      <c r="D17" s="65">
        <v>0</v>
      </c>
      <c r="E17" s="60"/>
      <c r="F17" s="1"/>
      <c r="G17" s="1"/>
    </row>
    <row r="18" spans="1:9" x14ac:dyDescent="0.2">
      <c r="A18" s="50">
        <v>2</v>
      </c>
      <c r="B18" s="1" t="s">
        <v>2</v>
      </c>
      <c r="C18" s="1"/>
      <c r="D18" s="64">
        <v>0</v>
      </c>
      <c r="E18" s="62">
        <f>IF(D18=0,0,(D18/D19)*1696/12)</f>
        <v>0</v>
      </c>
      <c r="F18" s="1"/>
      <c r="G18" s="1"/>
    </row>
    <row r="19" spans="1:9" x14ac:dyDescent="0.2">
      <c r="A19" s="1"/>
      <c r="B19" s="1" t="s">
        <v>3</v>
      </c>
      <c r="C19" s="1"/>
      <c r="D19" s="66">
        <v>0</v>
      </c>
      <c r="E19" s="60"/>
      <c r="F19" s="1"/>
      <c r="G19" s="1"/>
    </row>
    <row r="20" spans="1:9" ht="9.75" customHeight="1" x14ac:dyDescent="0.2">
      <c r="A20" s="1"/>
      <c r="B20" s="1"/>
      <c r="C20" s="1"/>
      <c r="D20" s="1"/>
      <c r="E20" s="51"/>
      <c r="F20" s="1"/>
      <c r="G20" s="1"/>
    </row>
    <row r="21" spans="1:9" x14ac:dyDescent="0.2">
      <c r="A21" s="1" t="s">
        <v>23</v>
      </c>
      <c r="B21" s="1"/>
      <c r="C21" s="1"/>
      <c r="D21" s="1"/>
      <c r="E21" s="51"/>
      <c r="F21" s="67">
        <f>IF((E14+E16+E18)&lt;=1696,(E14+E16+E18),1696)</f>
        <v>0</v>
      </c>
      <c r="G21" s="50" t="s">
        <v>71</v>
      </c>
    </row>
    <row r="22" spans="1:9" x14ac:dyDescent="0.2">
      <c r="A22" s="1"/>
      <c r="B22" s="1"/>
      <c r="C22" s="1"/>
      <c r="D22" s="1"/>
      <c r="E22" s="51"/>
      <c r="F22" s="1"/>
      <c r="G22" s="1"/>
    </row>
    <row r="23" spans="1:9" x14ac:dyDescent="0.2">
      <c r="A23" s="50" t="s">
        <v>6</v>
      </c>
      <c r="B23" s="1"/>
      <c r="C23" s="1"/>
      <c r="D23" s="1"/>
      <c r="E23" s="51"/>
      <c r="F23" s="1"/>
      <c r="G23" s="1"/>
    </row>
    <row r="24" spans="1:9" ht="9" customHeight="1" x14ac:dyDescent="0.2">
      <c r="A24" s="1"/>
      <c r="B24" s="1"/>
      <c r="C24" s="1"/>
      <c r="D24" s="1"/>
      <c r="E24" s="51"/>
      <c r="F24" s="1"/>
      <c r="G24" s="1"/>
    </row>
    <row r="25" spans="1:9" x14ac:dyDescent="0.2">
      <c r="A25" s="1" t="s">
        <v>7</v>
      </c>
      <c r="B25" s="1"/>
      <c r="C25" s="1"/>
      <c r="D25" s="1"/>
      <c r="E25" s="51"/>
      <c r="F25" s="1"/>
      <c r="G25" s="1"/>
    </row>
    <row r="26" spans="1:9" ht="13.5" thickBot="1" x14ac:dyDescent="0.25">
      <c r="A26" s="1" t="s">
        <v>127</v>
      </c>
      <c r="B26" s="1"/>
      <c r="C26" s="1"/>
      <c r="D26" s="1"/>
      <c r="E26" s="51"/>
      <c r="F26" s="132">
        <v>0</v>
      </c>
      <c r="G26" s="50" t="s">
        <v>10</v>
      </c>
    </row>
    <row r="27" spans="1:9" ht="13.5" thickTop="1" x14ac:dyDescent="0.2">
      <c r="A27" s="1"/>
      <c r="B27" s="1"/>
      <c r="C27" s="1"/>
      <c r="D27" s="1"/>
      <c r="E27" s="51"/>
      <c r="F27" s="1"/>
      <c r="G27" s="1"/>
    </row>
    <row r="28" spans="1:9" x14ac:dyDescent="0.2">
      <c r="A28" s="50" t="s">
        <v>9</v>
      </c>
      <c r="B28" s="1"/>
      <c r="C28" s="1"/>
      <c r="D28" s="1"/>
      <c r="E28" s="51"/>
      <c r="F28" s="69">
        <f>IF(F21-F26&lt;=0,0,F21-F26)</f>
        <v>0</v>
      </c>
      <c r="G28" s="50" t="s">
        <v>11</v>
      </c>
      <c r="I28" s="113"/>
    </row>
    <row r="29" spans="1:9" x14ac:dyDescent="0.2">
      <c r="A29" s="1" t="s">
        <v>81</v>
      </c>
      <c r="B29" s="1"/>
      <c r="C29" s="1"/>
      <c r="D29" s="1"/>
      <c r="E29" s="51"/>
      <c r="F29" s="32">
        <f>IF(F21-F26&lt;=0,0,IF(F21-F26&gt;=F10*1.05*0.152,F10*1.05*0.152,F21-F26))</f>
        <v>0</v>
      </c>
      <c r="G29" s="1" t="s">
        <v>82</v>
      </c>
      <c r="I29" s="113"/>
    </row>
    <row r="30" spans="1:9" x14ac:dyDescent="0.2">
      <c r="A30" s="1"/>
      <c r="B30" s="1"/>
      <c r="C30" s="1"/>
      <c r="D30" s="1"/>
      <c r="E30" s="51"/>
      <c r="F30" s="1"/>
      <c r="G30" s="1"/>
      <c r="I30" s="133"/>
    </row>
    <row r="31" spans="1:9" x14ac:dyDescent="0.2">
      <c r="A31" s="50" t="s">
        <v>88</v>
      </c>
      <c r="B31" s="1"/>
      <c r="C31" s="1"/>
      <c r="D31" s="1"/>
      <c r="E31" s="51"/>
      <c r="F31" s="1"/>
      <c r="G31" s="1"/>
    </row>
    <row r="32" spans="1:9" ht="9" customHeight="1" x14ac:dyDescent="0.2">
      <c r="A32" s="1"/>
      <c r="B32" s="1"/>
      <c r="C32" s="1"/>
      <c r="D32" s="1"/>
      <c r="E32" s="51"/>
      <c r="F32" s="1"/>
      <c r="G32" s="1"/>
    </row>
    <row r="33" spans="1:7" x14ac:dyDescent="0.2">
      <c r="A33" s="1" t="s">
        <v>12</v>
      </c>
      <c r="B33" s="1"/>
      <c r="C33" s="1"/>
      <c r="D33" s="1"/>
      <c r="E33" s="51"/>
      <c r="F33" s="71">
        <f>F10</f>
        <v>0</v>
      </c>
      <c r="G33" s="1"/>
    </row>
    <row r="34" spans="1:7" ht="13.5" thickBot="1" x14ac:dyDescent="0.25">
      <c r="A34" s="1" t="s">
        <v>15</v>
      </c>
      <c r="B34" s="1"/>
      <c r="C34" s="1"/>
      <c r="D34" s="1"/>
      <c r="E34" s="51"/>
      <c r="F34" s="72">
        <f>F28</f>
        <v>0</v>
      </c>
      <c r="G34" s="50" t="s">
        <v>11</v>
      </c>
    </row>
    <row r="35" spans="1:7" ht="13.5" thickTop="1" x14ac:dyDescent="0.2">
      <c r="A35" s="1" t="s">
        <v>13</v>
      </c>
      <c r="B35" s="1"/>
      <c r="C35" s="1"/>
      <c r="D35" s="1"/>
      <c r="E35" s="51"/>
      <c r="F35" s="71">
        <f>IF(F33-F34&lt;=0,0,F33-F34)</f>
        <v>0</v>
      </c>
      <c r="G35" s="1"/>
    </row>
    <row r="36" spans="1:7" ht="9" customHeight="1" x14ac:dyDescent="0.2">
      <c r="A36" s="1"/>
      <c r="B36" s="1"/>
      <c r="C36" s="1"/>
      <c r="D36" s="1"/>
      <c r="E36" s="51"/>
      <c r="F36" s="1"/>
      <c r="G36" s="1"/>
    </row>
    <row r="37" spans="1:7" x14ac:dyDescent="0.2">
      <c r="A37" s="1" t="s">
        <v>14</v>
      </c>
      <c r="B37" s="1"/>
      <c r="C37" s="1"/>
      <c r="D37" s="71">
        <f>F35</f>
        <v>0</v>
      </c>
      <c r="E37" s="51" t="s">
        <v>126</v>
      </c>
      <c r="F37" s="71">
        <f>F35*19.05%</f>
        <v>0</v>
      </c>
      <c r="G37" s="1"/>
    </row>
    <row r="38" spans="1:7" ht="13.5" thickBot="1" x14ac:dyDescent="0.25">
      <c r="A38" s="1" t="s">
        <v>16</v>
      </c>
      <c r="B38" s="1"/>
      <c r="C38" s="1"/>
      <c r="D38" s="1"/>
      <c r="E38" s="51"/>
      <c r="F38" s="72">
        <f>F34</f>
        <v>0</v>
      </c>
      <c r="G38" s="1"/>
    </row>
    <row r="39" spans="1:7" ht="13.5" thickTop="1" x14ac:dyDescent="0.2">
      <c r="A39" s="114" t="s">
        <v>76</v>
      </c>
      <c r="B39" s="1"/>
      <c r="C39" s="1"/>
      <c r="D39" s="1"/>
      <c r="E39" s="51"/>
      <c r="F39" s="69">
        <f>IF((F37-F38)&lt;0,0,(F37-F38))</f>
        <v>0</v>
      </c>
      <c r="G39" s="1"/>
    </row>
    <row r="40" spans="1:7" x14ac:dyDescent="0.2">
      <c r="A40" s="1"/>
      <c r="B40" s="1"/>
      <c r="C40" s="1"/>
      <c r="D40" s="1"/>
      <c r="E40" s="51"/>
      <c r="F40" s="1"/>
      <c r="G40" s="1"/>
    </row>
    <row r="41" spans="1:7" x14ac:dyDescent="0.2">
      <c r="A41" s="50" t="s">
        <v>73</v>
      </c>
      <c r="B41" s="1"/>
      <c r="C41" s="1"/>
      <c r="D41" s="1"/>
      <c r="E41" s="51"/>
      <c r="F41" s="1"/>
      <c r="G41" s="1"/>
    </row>
    <row r="42" spans="1:7" ht="9" customHeight="1" x14ac:dyDescent="0.2">
      <c r="A42" s="1"/>
      <c r="B42" s="1"/>
      <c r="C42" s="1"/>
      <c r="D42" s="1"/>
      <c r="E42" s="51"/>
      <c r="F42" s="1"/>
      <c r="G42" s="1"/>
    </row>
    <row r="43" spans="1:7" x14ac:dyDescent="0.2">
      <c r="A43" s="1" t="s">
        <v>12</v>
      </c>
      <c r="B43" s="1"/>
      <c r="C43" s="1"/>
      <c r="D43" s="1"/>
      <c r="E43" s="51"/>
      <c r="F43" s="71">
        <f>F10</f>
        <v>0</v>
      </c>
      <c r="G43" s="1"/>
    </row>
    <row r="44" spans="1:7" ht="13.5" thickBot="1" x14ac:dyDescent="0.25">
      <c r="A44" s="1" t="s">
        <v>18</v>
      </c>
      <c r="B44" s="1"/>
      <c r="C44" s="1"/>
      <c r="D44" s="1"/>
      <c r="E44" s="51"/>
      <c r="F44" s="72">
        <f>F39</f>
        <v>0</v>
      </c>
      <c r="G44" s="1"/>
    </row>
    <row r="45" spans="1:7" ht="13.5" thickTop="1" x14ac:dyDescent="0.2">
      <c r="A45" s="1"/>
      <c r="B45" s="1"/>
      <c r="C45" s="1"/>
      <c r="D45" s="1"/>
      <c r="E45" s="51"/>
      <c r="F45" s="71">
        <f>SUM(F43:F44)</f>
        <v>0</v>
      </c>
      <c r="G45" s="1"/>
    </row>
    <row r="46" spans="1:7" ht="13.5" thickBot="1" x14ac:dyDescent="0.25">
      <c r="A46" s="1" t="s">
        <v>84</v>
      </c>
      <c r="B46" s="1"/>
      <c r="C46" s="1"/>
      <c r="D46" s="1"/>
      <c r="E46" s="51"/>
      <c r="F46" s="134">
        <v>1.0529999999999999</v>
      </c>
      <c r="G46" s="1"/>
    </row>
    <row r="47" spans="1:7" ht="13.5" thickTop="1" x14ac:dyDescent="0.2">
      <c r="A47" s="1" t="s">
        <v>74</v>
      </c>
      <c r="B47" s="1"/>
      <c r="C47" s="1"/>
      <c r="D47" s="1"/>
      <c r="E47" s="51"/>
      <c r="F47" s="74">
        <f>F45*F46</f>
        <v>0</v>
      </c>
      <c r="G47" s="1"/>
    </row>
    <row r="48" spans="1:7" x14ac:dyDescent="0.2">
      <c r="A48" s="1"/>
      <c r="B48" s="1"/>
      <c r="C48" s="1"/>
      <c r="D48" s="1"/>
      <c r="E48" s="51"/>
      <c r="F48" s="1"/>
      <c r="G48" s="1"/>
    </row>
    <row r="49" spans="1:9" x14ac:dyDescent="0.2">
      <c r="A49" s="114" t="s">
        <v>85</v>
      </c>
      <c r="B49" s="50"/>
      <c r="C49" s="1" t="s">
        <v>110</v>
      </c>
      <c r="D49" s="71">
        <f>F47</f>
        <v>0</v>
      </c>
      <c r="E49" s="67">
        <f>F47*5%</f>
        <v>0</v>
      </c>
      <c r="F49" s="1"/>
      <c r="G49" s="1"/>
    </row>
    <row r="50" spans="1:9" x14ac:dyDescent="0.2">
      <c r="A50" s="1"/>
      <c r="B50" s="1"/>
      <c r="C50" s="1"/>
      <c r="D50" s="1"/>
      <c r="E50" s="135"/>
      <c r="F50" s="1"/>
      <c r="G50" s="1"/>
    </row>
    <row r="51" spans="1:9" x14ac:dyDescent="0.2">
      <c r="A51" s="50" t="s">
        <v>77</v>
      </c>
      <c r="B51" s="1"/>
      <c r="C51" s="1"/>
      <c r="D51" s="1"/>
      <c r="E51" s="51"/>
      <c r="F51" s="1"/>
      <c r="G51" s="1"/>
    </row>
    <row r="52" spans="1:9" ht="9" customHeight="1" x14ac:dyDescent="0.2">
      <c r="A52" s="1"/>
      <c r="B52" s="1"/>
      <c r="C52" s="1"/>
      <c r="D52" s="1"/>
      <c r="E52" s="51"/>
      <c r="F52" s="1"/>
      <c r="G52" s="1"/>
    </row>
    <row r="53" spans="1:9" x14ac:dyDescent="0.2">
      <c r="A53" s="1" t="s">
        <v>12</v>
      </c>
      <c r="B53" s="1"/>
      <c r="C53" s="1"/>
      <c r="D53" s="1"/>
      <c r="E53" s="60">
        <f>F8</f>
        <v>0</v>
      </c>
      <c r="F53" s="1"/>
      <c r="G53" s="1"/>
    </row>
    <row r="54" spans="1:9" x14ac:dyDescent="0.2">
      <c r="A54" s="1" t="s">
        <v>19</v>
      </c>
      <c r="B54" s="1"/>
      <c r="C54" s="1"/>
      <c r="D54" s="1"/>
      <c r="E54" s="60">
        <f>F9</f>
        <v>0</v>
      </c>
      <c r="F54" s="1"/>
      <c r="G54" s="1"/>
      <c r="I54" s="32"/>
    </row>
    <row r="55" spans="1:9" x14ac:dyDescent="0.2">
      <c r="A55" s="1" t="s">
        <v>20</v>
      </c>
      <c r="B55" s="1"/>
      <c r="C55" s="1"/>
      <c r="D55" s="1"/>
      <c r="E55" s="60">
        <f>IF((F39)&lt;0.32,0,F39)</f>
        <v>0</v>
      </c>
      <c r="F55" s="1"/>
      <c r="G55" s="1"/>
      <c r="I55" s="32"/>
    </row>
    <row r="56" spans="1:9" ht="13.5" thickBot="1" x14ac:dyDescent="0.25">
      <c r="A56" s="2" t="s">
        <v>86</v>
      </c>
      <c r="B56" s="1"/>
      <c r="C56" s="1"/>
      <c r="D56" s="1"/>
      <c r="E56" s="78">
        <f>E49</f>
        <v>0</v>
      </c>
      <c r="F56" s="1"/>
      <c r="G56" s="1"/>
      <c r="I56" s="32"/>
    </row>
    <row r="57" spans="1:9" ht="13.5" thickTop="1" x14ac:dyDescent="0.2">
      <c r="A57" s="1" t="s">
        <v>99</v>
      </c>
      <c r="B57" s="1"/>
      <c r="C57" s="1"/>
      <c r="D57" s="1"/>
      <c r="E57" s="60">
        <f>SUM(E53:E56)</f>
        <v>0</v>
      </c>
      <c r="F57" s="1"/>
      <c r="G57" s="1"/>
      <c r="I57" s="32"/>
    </row>
    <row r="58" spans="1:9" ht="7.5" customHeight="1" x14ac:dyDescent="0.2">
      <c r="A58" s="79"/>
      <c r="B58" s="79"/>
      <c r="C58" s="79"/>
      <c r="D58" s="79"/>
      <c r="E58" s="80"/>
      <c r="F58" s="79"/>
      <c r="G58" s="79"/>
    </row>
    <row r="59" spans="1:9" ht="13.5" customHeight="1" x14ac:dyDescent="0.2">
      <c r="A59" s="5"/>
      <c r="B59" s="180" t="s">
        <v>134</v>
      </c>
      <c r="C59" s="5"/>
      <c r="D59" s="5"/>
      <c r="E59" s="145"/>
      <c r="F59" s="5"/>
      <c r="G59" s="5"/>
    </row>
    <row r="60" spans="1:9" ht="13.5" customHeight="1" x14ac:dyDescent="0.2">
      <c r="A60" s="5"/>
      <c r="B60" s="5"/>
      <c r="C60" s="5"/>
      <c r="D60" s="5"/>
      <c r="E60" s="145"/>
      <c r="F60" s="5"/>
      <c r="G60" s="5"/>
    </row>
    <row r="61" spans="1:9" ht="13.5" customHeight="1" x14ac:dyDescent="0.2">
      <c r="A61" s="5"/>
      <c r="B61" s="5"/>
      <c r="C61" s="5"/>
      <c r="D61" s="5"/>
      <c r="E61" s="145"/>
      <c r="F61" s="5"/>
      <c r="G61" s="5"/>
    </row>
    <row r="62" spans="1:9" ht="13.5" customHeight="1" x14ac:dyDescent="0.2">
      <c r="A62" s="5"/>
      <c r="B62" s="5"/>
      <c r="C62" s="5"/>
      <c r="D62" s="5"/>
      <c r="E62" s="145"/>
      <c r="F62" s="5"/>
      <c r="G62" s="5"/>
    </row>
    <row r="63" spans="1:9" ht="13.5" customHeight="1" x14ac:dyDescent="0.2">
      <c r="A63" s="5"/>
      <c r="B63" s="5"/>
      <c r="C63" s="5"/>
      <c r="D63" s="5"/>
      <c r="E63" s="145"/>
      <c r="F63" s="5"/>
      <c r="G63" s="5"/>
    </row>
    <row r="64" spans="1:9" ht="13.5" customHeight="1" x14ac:dyDescent="0.2">
      <c r="A64" s="1"/>
      <c r="B64" s="1"/>
      <c r="C64" s="1"/>
      <c r="D64" s="1"/>
      <c r="E64" s="60"/>
      <c r="F64" s="1"/>
      <c r="G64" s="1"/>
    </row>
    <row r="65" spans="1:7" x14ac:dyDescent="0.2">
      <c r="A65" s="10" t="s">
        <v>21</v>
      </c>
      <c r="B65" s="11"/>
      <c r="C65" s="11"/>
      <c r="D65" s="11"/>
      <c r="E65" s="124"/>
      <c r="F65" s="11"/>
      <c r="G65" s="1"/>
    </row>
    <row r="66" spans="1:7" ht="9.75" customHeight="1" x14ac:dyDescent="0.2">
      <c r="A66" s="11"/>
      <c r="B66" s="11"/>
      <c r="C66" s="11"/>
      <c r="D66" s="11"/>
      <c r="E66" s="124"/>
      <c r="F66" s="11"/>
      <c r="G66" s="1"/>
    </row>
    <row r="67" spans="1:7" x14ac:dyDescent="0.2">
      <c r="A67" s="10" t="s">
        <v>100</v>
      </c>
      <c r="B67" s="10"/>
      <c r="C67" s="10"/>
      <c r="D67" s="10"/>
      <c r="E67" s="82">
        <f>INT(E57)</f>
        <v>0</v>
      </c>
      <c r="F67" s="11"/>
      <c r="G67" s="1"/>
    </row>
    <row r="68" spans="1:7" x14ac:dyDescent="0.2">
      <c r="A68" s="10" t="s">
        <v>101</v>
      </c>
      <c r="B68" s="10"/>
      <c r="C68" s="10"/>
      <c r="D68" s="10"/>
      <c r="E68" s="82">
        <f>INT(E54)</f>
        <v>0</v>
      </c>
      <c r="F68" s="10" t="s">
        <v>82</v>
      </c>
      <c r="G68" s="1"/>
    </row>
    <row r="69" spans="1:7" x14ac:dyDescent="0.2">
      <c r="A69" s="10" t="s">
        <v>22</v>
      </c>
      <c r="B69" s="10"/>
      <c r="C69" s="10"/>
      <c r="D69" s="10"/>
      <c r="E69" s="82">
        <f>CEILING(E55,1)</f>
        <v>0</v>
      </c>
      <c r="F69" s="11"/>
      <c r="G69" s="1"/>
    </row>
    <row r="70" spans="1:7" x14ac:dyDescent="0.2">
      <c r="A70" s="10" t="s">
        <v>86</v>
      </c>
      <c r="B70" s="10"/>
      <c r="C70" s="10"/>
      <c r="D70" s="10"/>
      <c r="E70" s="82">
        <f>CEILING(E49,1)</f>
        <v>0</v>
      </c>
      <c r="F70" s="11"/>
      <c r="G70" s="1"/>
    </row>
    <row r="71" spans="1:7" ht="5.25" customHeight="1" x14ac:dyDescent="0.2">
      <c r="A71" s="4"/>
      <c r="B71" s="4"/>
      <c r="C71" s="4"/>
      <c r="D71" s="4"/>
      <c r="E71" s="83"/>
      <c r="F71" s="4"/>
      <c r="G71" s="4"/>
    </row>
    <row r="72" spans="1:7" x14ac:dyDescent="0.2">
      <c r="A72" s="1"/>
      <c r="B72" s="1"/>
      <c r="C72" s="1"/>
      <c r="D72" s="1"/>
      <c r="E72" s="51"/>
      <c r="F72" s="1"/>
      <c r="G72" s="1"/>
    </row>
    <row r="73" spans="1:7" x14ac:dyDescent="0.2">
      <c r="A73" s="1"/>
      <c r="B73" s="84" t="s">
        <v>67</v>
      </c>
      <c r="C73" s="85"/>
      <c r="D73" s="85"/>
      <c r="E73" s="86"/>
      <c r="F73" s="87"/>
      <c r="G73" s="1"/>
    </row>
    <row r="74" spans="1:7" x14ac:dyDescent="0.2">
      <c r="A74" s="1"/>
      <c r="B74" s="89"/>
      <c r="C74" s="90"/>
      <c r="D74" s="90"/>
      <c r="E74" s="90"/>
      <c r="F74" s="91"/>
      <c r="G74" s="1"/>
    </row>
    <row r="75" spans="1:7" x14ac:dyDescent="0.2">
      <c r="A75" s="1"/>
      <c r="B75" s="89"/>
      <c r="C75" s="90"/>
      <c r="D75" s="90"/>
      <c r="E75" s="90"/>
      <c r="F75" s="91"/>
      <c r="G75" s="1"/>
    </row>
    <row r="76" spans="1:7" x14ac:dyDescent="0.2">
      <c r="A76" s="1"/>
      <c r="B76" s="89"/>
      <c r="C76" s="90"/>
      <c r="D76" s="90"/>
      <c r="E76" s="90"/>
      <c r="F76" s="91"/>
      <c r="G76" s="1"/>
    </row>
    <row r="77" spans="1:7" x14ac:dyDescent="0.2">
      <c r="A77" s="1"/>
      <c r="B77" s="89"/>
      <c r="C77" s="90"/>
      <c r="D77" s="90"/>
      <c r="E77" s="90"/>
      <c r="F77" s="91"/>
      <c r="G77" s="1"/>
    </row>
    <row r="78" spans="1:7" x14ac:dyDescent="0.2">
      <c r="A78" s="1"/>
      <c r="B78" s="89"/>
      <c r="C78" s="90"/>
      <c r="D78" s="90"/>
      <c r="E78" s="90"/>
      <c r="F78" s="91"/>
      <c r="G78" s="1"/>
    </row>
    <row r="79" spans="1:7" x14ac:dyDescent="0.2">
      <c r="A79" s="1"/>
      <c r="B79" s="89"/>
      <c r="C79" s="90"/>
      <c r="D79" s="90"/>
      <c r="E79" s="90"/>
      <c r="F79" s="91"/>
      <c r="G79" s="1"/>
    </row>
    <row r="80" spans="1:7" x14ac:dyDescent="0.2">
      <c r="A80" s="1"/>
      <c r="B80" s="89"/>
      <c r="C80" s="90"/>
      <c r="D80" s="90"/>
      <c r="E80" s="90"/>
      <c r="F80" s="91"/>
      <c r="G80" s="1"/>
    </row>
    <row r="81" spans="1:7" x14ac:dyDescent="0.2">
      <c r="A81" s="1"/>
      <c r="B81" s="89"/>
      <c r="C81" s="90"/>
      <c r="D81" s="90"/>
      <c r="E81" s="92"/>
      <c r="F81" s="91"/>
      <c r="G81" s="1"/>
    </row>
    <row r="82" spans="1:7" x14ac:dyDescent="0.2">
      <c r="A82" s="1"/>
      <c r="B82" s="89"/>
      <c r="C82" s="90"/>
      <c r="D82" s="90"/>
      <c r="E82" s="90"/>
      <c r="F82" s="91"/>
      <c r="G82" s="1"/>
    </row>
    <row r="83" spans="1:7" x14ac:dyDescent="0.2">
      <c r="A83" s="1"/>
      <c r="B83" s="89"/>
      <c r="C83" s="90"/>
      <c r="D83" s="90"/>
      <c r="E83" s="90"/>
      <c r="F83" s="91"/>
      <c r="G83" s="1"/>
    </row>
    <row r="84" spans="1:7" x14ac:dyDescent="0.2">
      <c r="A84" s="1"/>
      <c r="B84" s="89"/>
      <c r="C84" s="90"/>
      <c r="D84" s="90"/>
      <c r="E84" s="90"/>
      <c r="F84" s="91"/>
      <c r="G84" s="1"/>
    </row>
    <row r="85" spans="1:7" x14ac:dyDescent="0.2">
      <c r="A85" s="1"/>
      <c r="B85" s="89"/>
      <c r="C85" s="90"/>
      <c r="D85" s="90"/>
      <c r="E85" s="90"/>
      <c r="F85" s="91"/>
      <c r="G85" s="1"/>
    </row>
    <row r="86" spans="1:7" x14ac:dyDescent="0.2">
      <c r="A86" s="1"/>
      <c r="B86" s="89"/>
      <c r="C86" s="90"/>
      <c r="D86" s="90"/>
      <c r="E86" s="90"/>
      <c r="F86" s="91"/>
      <c r="G86" s="1"/>
    </row>
    <row r="87" spans="1:7" x14ac:dyDescent="0.2">
      <c r="A87" s="1"/>
      <c r="B87" s="89"/>
      <c r="C87" s="90"/>
      <c r="D87" s="90"/>
      <c r="E87" s="90"/>
      <c r="F87" s="91"/>
      <c r="G87" s="1"/>
    </row>
    <row r="88" spans="1:7" x14ac:dyDescent="0.2">
      <c r="A88" s="1"/>
      <c r="B88" s="89"/>
      <c r="C88" s="90"/>
      <c r="D88" s="90"/>
      <c r="E88" s="90"/>
      <c r="F88" s="91"/>
      <c r="G88" s="1"/>
    </row>
    <row r="89" spans="1:7" x14ac:dyDescent="0.2">
      <c r="A89" s="1"/>
      <c r="B89" s="89"/>
      <c r="C89" s="90"/>
      <c r="D89" s="90"/>
      <c r="E89" s="90"/>
      <c r="F89" s="91"/>
      <c r="G89" s="1"/>
    </row>
    <row r="90" spans="1:7" x14ac:dyDescent="0.2">
      <c r="A90" s="1"/>
      <c r="B90" s="89"/>
      <c r="C90" s="90"/>
      <c r="D90" s="90"/>
      <c r="E90" s="90"/>
      <c r="F90" s="91"/>
      <c r="G90" s="1"/>
    </row>
    <row r="91" spans="1:7" x14ac:dyDescent="0.2">
      <c r="A91" s="1"/>
      <c r="B91" s="89"/>
      <c r="C91" s="90"/>
      <c r="D91" s="90"/>
      <c r="E91" s="90"/>
      <c r="F91" s="91"/>
      <c r="G91" s="1"/>
    </row>
    <row r="92" spans="1:7" x14ac:dyDescent="0.2">
      <c r="A92" s="1"/>
      <c r="B92" s="89"/>
      <c r="C92" s="90"/>
      <c r="D92" s="90"/>
      <c r="E92" s="90"/>
      <c r="F92" s="91"/>
      <c r="G92" s="1"/>
    </row>
    <row r="93" spans="1:7" x14ac:dyDescent="0.2">
      <c r="A93" s="1"/>
      <c r="B93" s="89"/>
      <c r="C93" s="90"/>
      <c r="D93" s="90"/>
      <c r="E93" s="90"/>
      <c r="F93" s="91"/>
      <c r="G93" s="1"/>
    </row>
    <row r="94" spans="1:7" x14ac:dyDescent="0.2">
      <c r="A94" s="1"/>
      <c r="B94" s="89"/>
      <c r="C94" s="90"/>
      <c r="D94" s="90"/>
      <c r="E94" s="90"/>
      <c r="F94" s="91"/>
      <c r="G94" s="1"/>
    </row>
    <row r="95" spans="1:7" x14ac:dyDescent="0.2">
      <c r="A95" s="1"/>
      <c r="B95" s="89"/>
      <c r="C95" s="90"/>
      <c r="D95" s="90"/>
      <c r="E95" s="90"/>
      <c r="F95" s="91"/>
      <c r="G95" s="1"/>
    </row>
    <row r="96" spans="1:7" x14ac:dyDescent="0.2">
      <c r="A96" s="1"/>
      <c r="B96" s="89"/>
      <c r="C96" s="90"/>
      <c r="D96" s="90"/>
      <c r="E96" s="90"/>
      <c r="F96" s="91"/>
      <c r="G96" s="1"/>
    </row>
    <row r="97" spans="1:7" x14ac:dyDescent="0.2">
      <c r="A97" s="1"/>
      <c r="B97" s="97"/>
      <c r="C97" s="18"/>
      <c r="D97" s="18"/>
      <c r="E97" s="18"/>
      <c r="F97" s="19"/>
      <c r="G97" s="1"/>
    </row>
    <row r="98" spans="1:7" x14ac:dyDescent="0.2">
      <c r="A98" s="1"/>
      <c r="B98" s="180" t="s">
        <v>134</v>
      </c>
      <c r="C98" s="1"/>
      <c r="D98" s="1"/>
      <c r="E98" s="51"/>
      <c r="F98" s="1"/>
      <c r="G98" s="1"/>
    </row>
    <row r="99" spans="1:7" x14ac:dyDescent="0.2">
      <c r="A99" s="1"/>
      <c r="B99" s="1"/>
      <c r="C99" s="1"/>
      <c r="D99" s="1"/>
      <c r="E99" s="51"/>
      <c r="F99" s="1"/>
      <c r="G99" s="1"/>
    </row>
    <row r="100" spans="1:7" x14ac:dyDescent="0.2">
      <c r="A100" s="1"/>
      <c r="B100" s="1"/>
      <c r="C100" s="1"/>
      <c r="D100" s="1"/>
      <c r="E100" s="51"/>
      <c r="F100" s="1"/>
      <c r="G100" s="1"/>
    </row>
    <row r="101" spans="1:7" x14ac:dyDescent="0.2">
      <c r="A101" s="1"/>
      <c r="B101" s="1"/>
      <c r="C101" s="1"/>
      <c r="D101" s="1"/>
      <c r="E101" s="51"/>
      <c r="F101" s="1"/>
      <c r="G101" s="1"/>
    </row>
    <row r="102" spans="1:7" x14ac:dyDescent="0.2">
      <c r="A102" s="1"/>
      <c r="B102" s="1"/>
      <c r="C102" s="1"/>
      <c r="D102" s="1"/>
      <c r="E102" s="51"/>
      <c r="F102" s="1"/>
      <c r="G102" s="1"/>
    </row>
    <row r="103" spans="1:7" x14ac:dyDescent="0.2">
      <c r="A103" s="1"/>
      <c r="B103" s="1"/>
      <c r="C103" s="1"/>
      <c r="D103" s="1"/>
      <c r="E103" s="51"/>
      <c r="F103" s="1"/>
      <c r="G103" s="1"/>
    </row>
    <row r="104" spans="1:7" x14ac:dyDescent="0.2">
      <c r="A104" s="1"/>
      <c r="B104" s="1"/>
      <c r="C104" s="1"/>
      <c r="D104" s="1"/>
      <c r="E104" s="51"/>
      <c r="F104" s="1"/>
      <c r="G104" s="1"/>
    </row>
    <row r="105" spans="1:7" x14ac:dyDescent="0.2">
      <c r="A105" s="1"/>
      <c r="B105" s="1"/>
      <c r="C105" s="1"/>
      <c r="D105" s="1"/>
      <c r="E105" s="51"/>
      <c r="F105" s="1"/>
      <c r="G105" s="1"/>
    </row>
    <row r="106" spans="1:7" x14ac:dyDescent="0.2">
      <c r="A106" s="1"/>
      <c r="B106" s="1"/>
      <c r="C106" s="1"/>
      <c r="D106" s="1"/>
      <c r="E106" s="51"/>
      <c r="F106" s="1"/>
      <c r="G106" s="1"/>
    </row>
    <row r="107" spans="1:7" x14ac:dyDescent="0.2">
      <c r="A107" s="1"/>
      <c r="B107" s="1"/>
      <c r="C107" s="1"/>
      <c r="D107" s="1"/>
      <c r="E107" s="51"/>
      <c r="F107" s="1"/>
      <c r="G107" s="1"/>
    </row>
    <row r="108" spans="1:7" x14ac:dyDescent="0.2">
      <c r="A108" s="1"/>
      <c r="B108" s="1"/>
      <c r="C108" s="1"/>
      <c r="D108" s="1"/>
      <c r="E108" s="51"/>
      <c r="F108" s="1"/>
      <c r="G108" s="1"/>
    </row>
    <row r="109" spans="1:7" x14ac:dyDescent="0.2">
      <c r="A109" s="1"/>
      <c r="B109" s="1"/>
      <c r="C109" s="1"/>
      <c r="D109" s="1"/>
      <c r="E109" s="51"/>
      <c r="F109" s="1"/>
      <c r="G109" s="1"/>
    </row>
    <row r="110" spans="1:7" x14ac:dyDescent="0.2">
      <c r="A110" s="1"/>
      <c r="B110" s="1"/>
      <c r="C110" s="1"/>
      <c r="D110" s="1"/>
      <c r="E110" s="51"/>
      <c r="F110" s="1"/>
      <c r="G110" s="1"/>
    </row>
    <row r="111" spans="1:7" x14ac:dyDescent="0.2">
      <c r="A111" s="1"/>
      <c r="B111" s="1"/>
      <c r="C111" s="1"/>
      <c r="D111" s="1"/>
      <c r="E111" s="51"/>
      <c r="F111" s="1"/>
      <c r="G111" s="1"/>
    </row>
    <row r="112" spans="1:7" x14ac:dyDescent="0.2">
      <c r="A112" s="1"/>
      <c r="B112" s="1"/>
      <c r="C112" s="1"/>
      <c r="D112" s="1"/>
      <c r="E112" s="51"/>
      <c r="F112" s="1"/>
      <c r="G112" s="1"/>
    </row>
    <row r="113" spans="1:7" x14ac:dyDescent="0.2">
      <c r="A113" s="1"/>
      <c r="B113" s="1"/>
      <c r="C113" s="1"/>
      <c r="D113" s="1"/>
      <c r="E113" s="51"/>
      <c r="F113" s="1"/>
      <c r="G113" s="1"/>
    </row>
    <row r="114" spans="1:7" x14ac:dyDescent="0.2">
      <c r="A114" s="1"/>
      <c r="B114" s="1"/>
      <c r="C114" s="1"/>
      <c r="D114" s="1"/>
      <c r="E114" s="51"/>
      <c r="F114" s="1"/>
      <c r="G114" s="1"/>
    </row>
    <row r="115" spans="1:7" x14ac:dyDescent="0.2">
      <c r="A115" s="1"/>
      <c r="B115" s="1"/>
      <c r="C115" s="1"/>
      <c r="D115" s="1"/>
      <c r="E115" s="51"/>
      <c r="F115" s="1"/>
      <c r="G115" s="1"/>
    </row>
    <row r="116" spans="1:7" x14ac:dyDescent="0.2">
      <c r="A116" s="1"/>
      <c r="B116" s="1"/>
      <c r="C116" s="1"/>
      <c r="D116" s="1"/>
      <c r="E116" s="51"/>
      <c r="F116" s="1"/>
      <c r="G116" s="1"/>
    </row>
    <row r="117" spans="1:7" x14ac:dyDescent="0.2">
      <c r="A117" s="1"/>
      <c r="B117" s="1"/>
      <c r="C117" s="1"/>
      <c r="D117" s="1"/>
      <c r="E117" s="51"/>
      <c r="F117" s="1"/>
      <c r="G117" s="1"/>
    </row>
    <row r="118" spans="1:7" x14ac:dyDescent="0.2">
      <c r="A118" s="1"/>
      <c r="B118" s="1"/>
      <c r="C118" s="1"/>
      <c r="D118" s="1"/>
      <c r="E118" s="51"/>
      <c r="F118" s="1"/>
      <c r="G118" s="1"/>
    </row>
    <row r="119" spans="1:7" x14ac:dyDescent="0.2">
      <c r="A119" s="1"/>
      <c r="B119" s="1"/>
      <c r="C119" s="1"/>
      <c r="D119" s="1"/>
      <c r="E119" s="51"/>
      <c r="F119" s="1"/>
      <c r="G119" s="1"/>
    </row>
    <row r="120" spans="1:7" x14ac:dyDescent="0.2">
      <c r="A120" s="1"/>
      <c r="B120" s="1"/>
      <c r="C120" s="1"/>
      <c r="D120" s="1"/>
      <c r="E120" s="51"/>
      <c r="F120" s="1"/>
      <c r="G120" s="1"/>
    </row>
    <row r="121" spans="1:7" x14ac:dyDescent="0.2">
      <c r="A121" s="1"/>
      <c r="B121" s="1"/>
      <c r="C121" s="1"/>
      <c r="D121" s="1"/>
      <c r="E121" s="51"/>
      <c r="F121" s="1"/>
      <c r="G121" s="1"/>
    </row>
    <row r="122" spans="1:7" x14ac:dyDescent="0.2">
      <c r="A122" s="1"/>
      <c r="B122" s="1"/>
      <c r="C122" s="1"/>
      <c r="D122" s="1"/>
      <c r="E122" s="51"/>
      <c r="F122" s="1"/>
      <c r="G122" s="1"/>
    </row>
    <row r="123" spans="1:7" x14ac:dyDescent="0.2">
      <c r="A123" s="1"/>
      <c r="B123" s="1"/>
      <c r="C123" s="1"/>
      <c r="D123" s="1"/>
      <c r="E123" s="51"/>
      <c r="F123" s="1"/>
      <c r="G123" s="1"/>
    </row>
    <row r="124" spans="1:7" x14ac:dyDescent="0.2">
      <c r="A124" s="1"/>
      <c r="B124" s="1"/>
      <c r="C124" s="1"/>
      <c r="D124" s="1"/>
      <c r="E124" s="51"/>
      <c r="F124" s="1"/>
      <c r="G124" s="1"/>
    </row>
    <row r="125" spans="1:7" x14ac:dyDescent="0.2">
      <c r="A125" s="1"/>
      <c r="B125" s="1"/>
      <c r="C125" s="1"/>
      <c r="D125" s="1"/>
      <c r="E125" s="51"/>
      <c r="F125" s="1"/>
      <c r="G125" s="1"/>
    </row>
    <row r="126" spans="1:7" x14ac:dyDescent="0.2">
      <c r="A126" s="1"/>
      <c r="B126" s="1"/>
      <c r="C126" s="1"/>
      <c r="D126" s="1"/>
      <c r="E126" s="51"/>
      <c r="F126" s="1"/>
      <c r="G126" s="1"/>
    </row>
    <row r="127" spans="1:7" x14ac:dyDescent="0.2">
      <c r="A127" s="1"/>
      <c r="B127" s="1"/>
      <c r="C127" s="1"/>
      <c r="D127" s="1"/>
      <c r="E127" s="51"/>
      <c r="F127" s="1"/>
      <c r="G127" s="1"/>
    </row>
    <row r="128" spans="1:7" x14ac:dyDescent="0.2">
      <c r="A128" s="1"/>
      <c r="B128" s="1"/>
      <c r="C128" s="1"/>
      <c r="D128" s="1"/>
      <c r="E128" s="51"/>
      <c r="F128" s="1"/>
      <c r="G128" s="1"/>
    </row>
    <row r="129" spans="1:7" x14ac:dyDescent="0.2">
      <c r="A129" s="1"/>
      <c r="B129" s="1"/>
      <c r="C129" s="1"/>
      <c r="D129" s="1"/>
      <c r="E129" s="51"/>
      <c r="F129" s="1"/>
      <c r="G129" s="1"/>
    </row>
    <row r="130" spans="1:7" x14ac:dyDescent="0.2">
      <c r="A130" s="1"/>
      <c r="B130" s="1"/>
      <c r="C130" s="1"/>
      <c r="D130" s="1"/>
      <c r="E130" s="51"/>
      <c r="F130" s="1"/>
      <c r="G130" s="1"/>
    </row>
    <row r="131" spans="1:7" x14ac:dyDescent="0.2">
      <c r="A131" s="1"/>
      <c r="B131" s="1"/>
      <c r="C131" s="1"/>
      <c r="D131" s="1"/>
      <c r="E131" s="51"/>
      <c r="F131" s="1"/>
      <c r="G131" s="1"/>
    </row>
    <row r="132" spans="1:7" x14ac:dyDescent="0.2">
      <c r="A132" s="1"/>
      <c r="B132" s="1"/>
      <c r="C132" s="1"/>
      <c r="D132" s="1"/>
      <c r="E132" s="51"/>
      <c r="F132" s="1"/>
      <c r="G132" s="1"/>
    </row>
    <row r="133" spans="1:7" ht="15" customHeight="1" x14ac:dyDescent="0.2">
      <c r="A133" s="5"/>
      <c r="B133" s="5"/>
      <c r="C133" s="5"/>
      <c r="D133" s="5"/>
      <c r="E133" s="110"/>
      <c r="F133" s="5"/>
      <c r="G133" s="5"/>
    </row>
  </sheetData>
  <sheetProtection algorithmName="SHA-512" hashValue="qdnEULyyYNqv2ssq7NeQjsmwSowDsALZtlz8tcBLsqC3OnUUXrq1Y2Vc/g5joyzdxcFMP3d+s6sS8hiiXHmTzQ==" saltValue="haxG5aJ9KYegDcj72MOqNg==" spinCount="100000" sheet="1" objects="1" scenarios="1" selectLockedCells="1"/>
  <phoneticPr fontId="7" type="noConversion"/>
  <pageMargins left="0.75" right="0.75" top="0.39" bottom="0.53" header="0.37" footer="0.36"/>
  <pageSetup paperSize="9" orientation="portrait" r:id="rId1"/>
  <headerFooter alignWithMargins="0">
    <oddFooter>&amp;R&amp;8J. van Dalen Opleidingen SoZaWe-U</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2"/>
  <sheetViews>
    <sheetView showGridLines="0" topLeftCell="A4" workbookViewId="0">
      <selection activeCell="C4" sqref="C4"/>
    </sheetView>
  </sheetViews>
  <sheetFormatPr defaultRowHeight="12.75" x14ac:dyDescent="0.2"/>
  <cols>
    <col min="1" max="1" width="2.28515625" style="3" customWidth="1"/>
    <col min="2" max="2" width="30.140625" style="3" customWidth="1"/>
    <col min="3" max="3" width="9.140625" style="3"/>
    <col min="4" max="4" width="11.85546875" style="3" customWidth="1"/>
    <col min="5" max="5" width="16.42578125" style="98" customWidth="1"/>
    <col min="6" max="6" width="12.28515625" style="3" customWidth="1"/>
    <col min="7" max="7" width="5.85546875" style="3" customWidth="1"/>
    <col min="8" max="8" width="5" style="3" customWidth="1"/>
    <col min="9" max="9" width="12.7109375" style="3" customWidth="1"/>
    <col min="10" max="16384" width="9.140625" style="3"/>
  </cols>
  <sheetData>
    <row r="1" spans="1:9" ht="20.25" customHeight="1" x14ac:dyDescent="0.2"/>
    <row r="2" spans="1:9" ht="18.75" x14ac:dyDescent="0.3">
      <c r="A2" s="136" t="s">
        <v>128</v>
      </c>
      <c r="B2" s="137"/>
      <c r="C2" s="137"/>
      <c r="D2" s="137"/>
      <c r="E2" s="138"/>
      <c r="F2" s="139"/>
      <c r="G2" s="139"/>
      <c r="H2" s="139"/>
    </row>
    <row r="3" spans="1:9" ht="9.75" customHeight="1" x14ac:dyDescent="0.2">
      <c r="A3" s="50"/>
      <c r="B3" s="1"/>
      <c r="C3" s="1"/>
      <c r="D3" s="1"/>
      <c r="E3" s="51"/>
      <c r="F3" s="1"/>
      <c r="G3" s="1"/>
      <c r="H3" s="1"/>
    </row>
    <row r="4" spans="1:9" ht="12.75" customHeight="1" x14ac:dyDescent="0.2">
      <c r="A4" s="50"/>
      <c r="B4" s="52" t="s">
        <v>56</v>
      </c>
      <c r="C4" s="14"/>
      <c r="D4" s="53"/>
      <c r="E4" s="54"/>
      <c r="F4" s="1"/>
      <c r="G4" s="1"/>
      <c r="H4" s="1"/>
    </row>
    <row r="5" spans="1:9" ht="12.75" customHeight="1" x14ac:dyDescent="0.2">
      <c r="A5" s="50"/>
      <c r="B5" s="16" t="s">
        <v>57</v>
      </c>
      <c r="C5" s="18"/>
      <c r="D5" s="55"/>
      <c r="E5" s="56"/>
      <c r="F5" s="1"/>
      <c r="G5" s="1"/>
      <c r="H5" s="1"/>
    </row>
    <row r="6" spans="1:9" ht="11.25" customHeight="1" x14ac:dyDescent="0.2">
      <c r="A6" s="50"/>
      <c r="B6" s="1"/>
      <c r="C6" s="1"/>
      <c r="D6" s="1"/>
      <c r="E6" s="51"/>
      <c r="F6" s="1"/>
      <c r="G6" s="1"/>
      <c r="H6" s="1"/>
    </row>
    <row r="7" spans="1:9" ht="12.75" customHeight="1" x14ac:dyDescent="0.2">
      <c r="A7" s="1" t="s">
        <v>69</v>
      </c>
      <c r="B7" s="1"/>
      <c r="C7" s="1"/>
      <c r="D7" s="1"/>
      <c r="E7" s="51"/>
      <c r="F7" s="103">
        <v>0</v>
      </c>
      <c r="G7" s="1"/>
      <c r="H7" s="1"/>
    </row>
    <row r="8" spans="1:9" ht="12.75" customHeight="1" thickBot="1" x14ac:dyDescent="0.25">
      <c r="A8" s="1" t="s">
        <v>122</v>
      </c>
      <c r="B8" s="1"/>
      <c r="C8" s="1"/>
      <c r="D8" s="1"/>
      <c r="E8" s="51"/>
      <c r="F8" s="104">
        <v>0</v>
      </c>
      <c r="G8" s="1"/>
      <c r="H8" s="1"/>
    </row>
    <row r="9" spans="1:9" ht="12.75" customHeight="1" thickTop="1" x14ac:dyDescent="0.2">
      <c r="A9" s="3" t="s">
        <v>70</v>
      </c>
      <c r="C9" s="1"/>
      <c r="D9" s="1"/>
      <c r="E9" s="51"/>
      <c r="F9" s="105">
        <f>F7+F8</f>
        <v>0</v>
      </c>
      <c r="G9" s="1"/>
      <c r="H9" s="1"/>
      <c r="I9" s="2"/>
    </row>
    <row r="10" spans="1:9" ht="12.75" customHeight="1" x14ac:dyDescent="0.2">
      <c r="A10" s="1"/>
      <c r="B10" s="1"/>
      <c r="C10" s="1"/>
      <c r="D10" s="1"/>
      <c r="E10" s="51"/>
      <c r="F10" s="1"/>
      <c r="G10" s="1"/>
      <c r="H10" s="1"/>
    </row>
    <row r="11" spans="1:9" x14ac:dyDescent="0.2">
      <c r="A11" s="50" t="s">
        <v>83</v>
      </c>
      <c r="B11" s="1"/>
      <c r="C11" s="1"/>
      <c r="D11" s="1"/>
      <c r="E11" s="51"/>
      <c r="F11" s="1"/>
      <c r="G11" s="1"/>
      <c r="H11" s="1"/>
    </row>
    <row r="12" spans="1:9" ht="9.75" customHeight="1" x14ac:dyDescent="0.2">
      <c r="A12" s="1"/>
      <c r="B12" s="1"/>
      <c r="C12" s="1"/>
      <c r="D12" s="1"/>
      <c r="E12" s="60"/>
      <c r="F12" s="1"/>
      <c r="G12" s="1"/>
      <c r="H12" s="1"/>
    </row>
    <row r="13" spans="1:9" x14ac:dyDescent="0.2">
      <c r="A13" s="50"/>
      <c r="B13" s="1"/>
      <c r="C13" s="1"/>
      <c r="D13" s="1"/>
      <c r="E13" s="51"/>
      <c r="F13" s="69"/>
      <c r="G13" s="50"/>
      <c r="H13" s="1"/>
      <c r="I13" s="70"/>
    </row>
    <row r="14" spans="1:9" x14ac:dyDescent="0.2">
      <c r="A14" s="50" t="s">
        <v>72</v>
      </c>
      <c r="B14" s="1"/>
      <c r="C14" s="1"/>
      <c r="D14" s="1"/>
      <c r="E14" s="51"/>
      <c r="F14" s="1"/>
      <c r="G14" s="1"/>
      <c r="H14" s="1"/>
    </row>
    <row r="15" spans="1:9" ht="9.75" customHeight="1" x14ac:dyDescent="0.2">
      <c r="A15" s="1"/>
      <c r="B15" s="1"/>
      <c r="C15" s="1"/>
      <c r="D15" s="1"/>
      <c r="E15" s="51"/>
      <c r="F15" s="1"/>
      <c r="G15" s="1"/>
      <c r="H15" s="1"/>
    </row>
    <row r="16" spans="1:9" x14ac:dyDescent="0.2">
      <c r="A16" s="1" t="s">
        <v>12</v>
      </c>
      <c r="B16" s="1"/>
      <c r="C16" s="1"/>
      <c r="D16" s="1"/>
      <c r="E16" s="51"/>
      <c r="F16" s="71">
        <f>F9</f>
        <v>0</v>
      </c>
      <c r="G16" s="1"/>
      <c r="H16" s="1"/>
    </row>
    <row r="17" spans="1:9" x14ac:dyDescent="0.2">
      <c r="A17" s="1" t="s">
        <v>14</v>
      </c>
      <c r="B17" s="1"/>
      <c r="C17" s="1"/>
      <c r="D17" s="71">
        <f>F16</f>
        <v>0</v>
      </c>
      <c r="E17" s="51" t="s">
        <v>129</v>
      </c>
      <c r="F17" s="71">
        <f>F16*17.92%</f>
        <v>0</v>
      </c>
      <c r="G17" s="1"/>
      <c r="H17" s="1"/>
    </row>
    <row r="18" spans="1:9" x14ac:dyDescent="0.2">
      <c r="A18" s="1"/>
      <c r="B18" s="1"/>
      <c r="C18" s="1"/>
      <c r="D18" s="1"/>
      <c r="E18" s="51"/>
      <c r="F18" s="1"/>
      <c r="G18" s="1"/>
      <c r="H18" s="1"/>
    </row>
    <row r="19" spans="1:9" ht="12.75" customHeight="1" x14ac:dyDescent="0.2">
      <c r="A19" s="5"/>
      <c r="B19" s="5"/>
      <c r="C19" s="5"/>
      <c r="D19" s="5"/>
      <c r="E19" s="77"/>
      <c r="F19" s="5"/>
      <c r="G19" s="5"/>
      <c r="H19" s="1"/>
    </row>
    <row r="20" spans="1:9" x14ac:dyDescent="0.2">
      <c r="A20" s="50" t="s">
        <v>77</v>
      </c>
      <c r="B20" s="1"/>
      <c r="C20" s="1"/>
      <c r="D20" s="1"/>
      <c r="E20" s="51"/>
      <c r="F20" s="1"/>
      <c r="G20" s="1"/>
      <c r="H20" s="1"/>
    </row>
    <row r="21" spans="1:9" ht="9.75" customHeight="1" x14ac:dyDescent="0.2">
      <c r="A21" s="1"/>
      <c r="B21" s="1"/>
      <c r="C21" s="1"/>
      <c r="D21" s="1"/>
      <c r="E21" s="51"/>
      <c r="F21" s="1"/>
      <c r="G21" s="1"/>
      <c r="H21" s="1"/>
    </row>
    <row r="22" spans="1:9" x14ac:dyDescent="0.2">
      <c r="A22" s="1" t="s">
        <v>12</v>
      </c>
      <c r="B22" s="1"/>
      <c r="C22" s="1"/>
      <c r="D22" s="1"/>
      <c r="E22" s="60">
        <f>F7</f>
        <v>0</v>
      </c>
      <c r="F22" s="1"/>
      <c r="G22" s="1"/>
      <c r="H22" s="1"/>
    </row>
    <row r="23" spans="1:9" x14ac:dyDescent="0.2">
      <c r="A23" s="1" t="s">
        <v>19</v>
      </c>
      <c r="B23" s="1"/>
      <c r="C23" s="1"/>
      <c r="D23" s="1"/>
      <c r="E23" s="60">
        <f>F8</f>
        <v>0</v>
      </c>
      <c r="F23" s="1"/>
      <c r="G23" s="1"/>
      <c r="H23" s="1"/>
      <c r="I23" s="32"/>
    </row>
    <row r="24" spans="1:9" x14ac:dyDescent="0.2">
      <c r="A24" s="1" t="s">
        <v>20</v>
      </c>
      <c r="B24" s="1"/>
      <c r="C24" s="50"/>
      <c r="D24" s="1"/>
      <c r="E24" s="60">
        <f>F17</f>
        <v>0</v>
      </c>
      <c r="F24" s="1"/>
      <c r="G24" s="1"/>
      <c r="H24" s="1"/>
      <c r="I24" s="32"/>
    </row>
    <row r="25" spans="1:9" ht="13.5" thickBot="1" x14ac:dyDescent="0.25">
      <c r="A25" s="106" t="s">
        <v>75</v>
      </c>
      <c r="B25" s="106"/>
      <c r="C25" s="106"/>
      <c r="D25" s="106"/>
      <c r="E25" s="107">
        <v>0</v>
      </c>
      <c r="F25" s="1"/>
      <c r="G25" s="1"/>
      <c r="H25" s="1"/>
      <c r="I25" s="32"/>
    </row>
    <row r="26" spans="1:9" ht="13.5" thickTop="1" x14ac:dyDescent="0.2">
      <c r="A26" s="1" t="s">
        <v>78</v>
      </c>
      <c r="B26" s="1"/>
      <c r="C26" s="1"/>
      <c r="D26" s="1"/>
      <c r="E26" s="60">
        <f>SUM(E22:E25)</f>
        <v>0</v>
      </c>
      <c r="F26" s="1"/>
      <c r="G26" s="1"/>
      <c r="H26" s="1"/>
      <c r="I26" s="32"/>
    </row>
    <row r="27" spans="1:9" x14ac:dyDescent="0.2">
      <c r="A27" s="79"/>
      <c r="B27" s="79"/>
      <c r="C27" s="79"/>
      <c r="D27" s="79"/>
      <c r="E27" s="80"/>
      <c r="F27" s="79"/>
      <c r="G27" s="79"/>
      <c r="H27" s="79"/>
      <c r="I27" s="32"/>
    </row>
    <row r="28" spans="1:9" ht="11.25" customHeight="1" x14ac:dyDescent="0.2">
      <c r="A28" s="1"/>
      <c r="B28" s="1"/>
      <c r="C28" s="1"/>
      <c r="D28" s="1"/>
      <c r="E28" s="51"/>
      <c r="F28" s="1"/>
      <c r="G28" s="1"/>
      <c r="H28" s="1"/>
      <c r="I28" s="32"/>
    </row>
    <row r="29" spans="1:9" x14ac:dyDescent="0.2">
      <c r="A29" s="10" t="s">
        <v>21</v>
      </c>
      <c r="B29" s="11"/>
      <c r="C29" s="11"/>
      <c r="D29" s="11"/>
      <c r="E29" s="81"/>
      <c r="F29" s="11"/>
      <c r="G29" s="1"/>
      <c r="H29" s="1"/>
    </row>
    <row r="30" spans="1:9" ht="9.75" customHeight="1" x14ac:dyDescent="0.2">
      <c r="A30" s="11"/>
      <c r="B30" s="11"/>
      <c r="C30" s="11"/>
      <c r="D30" s="11"/>
      <c r="E30" s="81"/>
      <c r="F30" s="11"/>
      <c r="G30" s="1"/>
      <c r="H30" s="1"/>
    </row>
    <row r="31" spans="1:9" x14ac:dyDescent="0.2">
      <c r="A31" s="10" t="s">
        <v>100</v>
      </c>
      <c r="B31" s="10"/>
      <c r="C31" s="10"/>
      <c r="D31" s="10"/>
      <c r="E31" s="82">
        <f>INT(E26)</f>
        <v>0</v>
      </c>
      <c r="F31" s="11"/>
      <c r="G31" s="1"/>
      <c r="H31" s="1"/>
    </row>
    <row r="32" spans="1:9" x14ac:dyDescent="0.2">
      <c r="A32" s="10" t="s">
        <v>101</v>
      </c>
      <c r="B32" s="10"/>
      <c r="C32" s="10"/>
      <c r="D32" s="10"/>
      <c r="E32" s="82">
        <f>INT(E23)</f>
        <v>0</v>
      </c>
      <c r="F32" s="11" t="s">
        <v>82</v>
      </c>
      <c r="G32" s="1"/>
      <c r="H32" s="1"/>
      <c r="I32" s="32"/>
    </row>
    <row r="33" spans="1:9" x14ac:dyDescent="0.2">
      <c r="A33" s="10" t="s">
        <v>22</v>
      </c>
      <c r="B33" s="10"/>
      <c r="C33" s="10"/>
      <c r="D33" s="10"/>
      <c r="E33" s="82">
        <f>CEILING(E24,1)</f>
        <v>0</v>
      </c>
      <c r="F33" s="11"/>
      <c r="G33" s="1"/>
      <c r="H33" s="1"/>
      <c r="I33" s="32"/>
    </row>
    <row r="34" spans="1:9" x14ac:dyDescent="0.2">
      <c r="A34" s="108" t="s">
        <v>75</v>
      </c>
      <c r="B34" s="108"/>
      <c r="C34" s="108"/>
      <c r="D34" s="108"/>
      <c r="E34" s="109">
        <v>0</v>
      </c>
      <c r="F34" s="140"/>
      <c r="G34" s="1"/>
      <c r="H34" s="1"/>
    </row>
    <row r="35" spans="1:9" x14ac:dyDescent="0.2">
      <c r="A35" s="1"/>
      <c r="B35" s="1"/>
      <c r="C35" s="1"/>
      <c r="D35" s="1"/>
      <c r="E35" s="51"/>
      <c r="F35" s="1"/>
      <c r="G35" s="1"/>
      <c r="H35" s="1"/>
    </row>
    <row r="36" spans="1:9" x14ac:dyDescent="0.2">
      <c r="A36" s="5"/>
      <c r="B36" s="5"/>
      <c r="C36" s="5"/>
      <c r="D36" s="5"/>
      <c r="E36" s="110"/>
      <c r="F36" s="5"/>
      <c r="G36" s="5"/>
      <c r="H36" s="5"/>
      <c r="I36" s="32"/>
    </row>
    <row r="37" spans="1:9" x14ac:dyDescent="0.2">
      <c r="A37" s="1"/>
      <c r="B37" s="1"/>
      <c r="C37" s="1"/>
      <c r="D37" s="1"/>
      <c r="E37" s="51"/>
      <c r="F37" s="1"/>
      <c r="G37" s="1"/>
      <c r="H37" s="1"/>
    </row>
    <row r="38" spans="1:9" x14ac:dyDescent="0.2">
      <c r="A38" s="1"/>
      <c r="B38" s="84" t="s">
        <v>67</v>
      </c>
      <c r="C38" s="85" t="s">
        <v>60</v>
      </c>
      <c r="D38" s="85"/>
      <c r="E38" s="86"/>
      <c r="F38" s="87"/>
      <c r="G38" s="1"/>
      <c r="H38" s="1"/>
    </row>
    <row r="39" spans="1:9" x14ac:dyDescent="0.2">
      <c r="A39" s="1"/>
      <c r="B39" s="88"/>
      <c r="C39" s="14"/>
      <c r="D39" s="14"/>
      <c r="E39" s="14"/>
      <c r="F39" s="15"/>
      <c r="G39" s="1"/>
      <c r="H39" s="1"/>
    </row>
    <row r="40" spans="1:9" x14ac:dyDescent="0.2">
      <c r="A40" s="1"/>
      <c r="B40" s="89"/>
      <c r="C40" s="90"/>
      <c r="D40" s="90"/>
      <c r="E40" s="90"/>
      <c r="F40" s="91"/>
      <c r="G40" s="1"/>
      <c r="H40" s="1"/>
    </row>
    <row r="41" spans="1:9" x14ac:dyDescent="0.2">
      <c r="A41" s="1"/>
      <c r="B41" s="89"/>
      <c r="C41" s="90"/>
      <c r="D41" s="90"/>
      <c r="E41" s="90"/>
      <c r="F41" s="91"/>
      <c r="G41" s="1"/>
      <c r="H41" s="1"/>
    </row>
    <row r="42" spans="1:9" x14ac:dyDescent="0.2">
      <c r="A42" s="1"/>
      <c r="B42" s="89"/>
      <c r="C42" s="90"/>
      <c r="D42" s="90"/>
      <c r="E42" s="90"/>
      <c r="F42" s="91"/>
      <c r="G42" s="1"/>
      <c r="H42" s="1"/>
    </row>
    <row r="43" spans="1:9" x14ac:dyDescent="0.2">
      <c r="A43" s="1"/>
      <c r="B43" s="89"/>
      <c r="C43" s="90"/>
      <c r="D43" s="90"/>
      <c r="E43" s="90"/>
      <c r="F43" s="91"/>
      <c r="G43" s="1"/>
      <c r="H43" s="1"/>
    </row>
    <row r="44" spans="1:9" x14ac:dyDescent="0.2">
      <c r="A44" s="1"/>
      <c r="B44" s="89"/>
      <c r="C44" s="90"/>
      <c r="D44" s="90"/>
      <c r="E44" s="90"/>
      <c r="F44" s="91"/>
      <c r="G44" s="1"/>
      <c r="H44" s="1"/>
    </row>
    <row r="45" spans="1:9" x14ac:dyDescent="0.2">
      <c r="A45" s="1"/>
      <c r="B45" s="89"/>
      <c r="C45" s="90"/>
      <c r="D45" s="90"/>
      <c r="E45" s="90"/>
      <c r="F45" s="91"/>
      <c r="G45" s="1"/>
      <c r="H45" s="1"/>
    </row>
    <row r="46" spans="1:9" x14ac:dyDescent="0.2">
      <c r="A46" s="1"/>
      <c r="B46" s="89"/>
      <c r="C46" s="90"/>
      <c r="D46" s="90"/>
      <c r="E46" s="90"/>
      <c r="F46" s="91"/>
      <c r="G46" s="1"/>
      <c r="H46" s="1"/>
    </row>
    <row r="47" spans="1:9" x14ac:dyDescent="0.2">
      <c r="A47" s="1"/>
      <c r="B47" s="89"/>
      <c r="C47" s="90"/>
      <c r="D47" s="90"/>
      <c r="E47" s="90"/>
      <c r="F47" s="91"/>
      <c r="G47" s="1"/>
      <c r="H47" s="1"/>
    </row>
    <row r="48" spans="1:9" x14ac:dyDescent="0.2">
      <c r="A48" s="1"/>
      <c r="B48" s="89"/>
      <c r="C48" s="90"/>
      <c r="D48" s="90"/>
      <c r="E48" s="90"/>
      <c r="F48" s="91"/>
      <c r="G48" s="1"/>
      <c r="H48" s="1"/>
    </row>
    <row r="49" spans="1:8" x14ac:dyDescent="0.2">
      <c r="A49" s="1"/>
      <c r="B49" s="89"/>
      <c r="C49" s="90"/>
      <c r="D49" s="90"/>
      <c r="E49" s="90"/>
      <c r="F49" s="91"/>
      <c r="G49" s="1"/>
      <c r="H49" s="1"/>
    </row>
    <row r="50" spans="1:8" x14ac:dyDescent="0.2">
      <c r="A50" s="1"/>
      <c r="B50" s="89"/>
      <c r="C50" s="90"/>
      <c r="D50" s="90"/>
      <c r="E50" s="90"/>
      <c r="F50" s="91"/>
      <c r="G50" s="1"/>
      <c r="H50" s="1"/>
    </row>
    <row r="51" spans="1:8" x14ac:dyDescent="0.2">
      <c r="A51" s="1"/>
      <c r="B51" s="89"/>
      <c r="C51" s="90"/>
      <c r="D51" s="90"/>
      <c r="E51" s="90"/>
      <c r="F51" s="91"/>
      <c r="G51" s="1"/>
      <c r="H51" s="1"/>
    </row>
    <row r="52" spans="1:8" x14ac:dyDescent="0.2">
      <c r="A52" s="1"/>
      <c r="B52" s="89"/>
      <c r="C52" s="90"/>
      <c r="D52" s="90"/>
      <c r="E52" s="90"/>
      <c r="F52" s="91"/>
      <c r="G52" s="1"/>
      <c r="H52" s="1"/>
    </row>
    <row r="53" spans="1:8" x14ac:dyDescent="0.2">
      <c r="A53" s="1"/>
      <c r="B53" s="89"/>
      <c r="C53" s="90"/>
      <c r="D53" s="90"/>
      <c r="E53" s="90"/>
      <c r="F53" s="91"/>
      <c r="G53" s="1"/>
      <c r="H53" s="1"/>
    </row>
    <row r="54" spans="1:8" x14ac:dyDescent="0.2">
      <c r="A54" s="1"/>
      <c r="B54" s="89"/>
      <c r="C54" s="90"/>
      <c r="D54" s="90"/>
      <c r="E54" s="90"/>
      <c r="F54" s="91"/>
      <c r="G54" s="1"/>
      <c r="H54" s="1"/>
    </row>
    <row r="55" spans="1:8" x14ac:dyDescent="0.2">
      <c r="A55" s="1"/>
      <c r="B55" s="89"/>
      <c r="C55" s="90"/>
      <c r="D55" s="90"/>
      <c r="E55" s="90"/>
      <c r="F55" s="91"/>
      <c r="G55" s="1"/>
      <c r="H55" s="1"/>
    </row>
    <row r="56" spans="1:8" x14ac:dyDescent="0.2">
      <c r="A56" s="1"/>
      <c r="B56" s="89"/>
      <c r="C56" s="90"/>
      <c r="D56" s="90"/>
      <c r="E56" s="90"/>
      <c r="F56" s="91"/>
      <c r="G56" s="1"/>
      <c r="H56" s="1"/>
    </row>
    <row r="57" spans="1:8" x14ac:dyDescent="0.2">
      <c r="A57" s="1"/>
      <c r="B57" s="89"/>
      <c r="C57" s="90"/>
      <c r="D57" s="90"/>
      <c r="E57" s="90"/>
      <c r="F57" s="91"/>
      <c r="G57" s="1"/>
      <c r="H57" s="1"/>
    </row>
    <row r="58" spans="1:8" x14ac:dyDescent="0.2">
      <c r="A58" s="1"/>
      <c r="B58" s="97"/>
      <c r="C58" s="18"/>
      <c r="D58" s="18"/>
      <c r="E58" s="18"/>
      <c r="F58" s="19"/>
      <c r="G58" s="1"/>
      <c r="H58" s="1"/>
    </row>
    <row r="59" spans="1:8" x14ac:dyDescent="0.2">
      <c r="A59" s="5"/>
      <c r="B59" s="180" t="s">
        <v>134</v>
      </c>
      <c r="C59" s="5"/>
      <c r="D59" s="5"/>
      <c r="E59" s="110"/>
      <c r="F59" s="5"/>
      <c r="G59" s="5"/>
      <c r="H59" s="5"/>
    </row>
    <row r="60" spans="1:8" x14ac:dyDescent="0.2">
      <c r="E60" s="3"/>
    </row>
    <row r="61" spans="1:8" x14ac:dyDescent="0.2">
      <c r="E61" s="3"/>
    </row>
    <row r="62" spans="1:8" x14ac:dyDescent="0.2">
      <c r="E62" s="3"/>
    </row>
    <row r="63" spans="1:8" x14ac:dyDescent="0.2">
      <c r="E63" s="3"/>
    </row>
    <row r="64" spans="1:8" x14ac:dyDescent="0.2">
      <c r="E64" s="3"/>
    </row>
    <row r="65" spans="5:5" x14ac:dyDescent="0.2">
      <c r="E65" s="3"/>
    </row>
    <row r="66" spans="5:5" x14ac:dyDescent="0.2">
      <c r="E66" s="3"/>
    </row>
    <row r="67" spans="5:5" x14ac:dyDescent="0.2">
      <c r="E67" s="3"/>
    </row>
    <row r="68" spans="5:5" x14ac:dyDescent="0.2">
      <c r="E68" s="3"/>
    </row>
    <row r="69" spans="5:5" x14ac:dyDescent="0.2">
      <c r="E69" s="3"/>
    </row>
    <row r="70" spans="5:5" x14ac:dyDescent="0.2">
      <c r="E70" s="3"/>
    </row>
    <row r="71" spans="5:5" x14ac:dyDescent="0.2">
      <c r="E71" s="3"/>
    </row>
    <row r="72" spans="5:5" x14ac:dyDescent="0.2">
      <c r="E72" s="3"/>
    </row>
    <row r="73" spans="5:5" x14ac:dyDescent="0.2">
      <c r="E73" s="3"/>
    </row>
    <row r="74" spans="5:5" x14ac:dyDescent="0.2">
      <c r="E74" s="3"/>
    </row>
    <row r="75" spans="5:5" x14ac:dyDescent="0.2">
      <c r="E75" s="3"/>
    </row>
    <row r="76" spans="5:5" x14ac:dyDescent="0.2">
      <c r="E76" s="3"/>
    </row>
    <row r="77" spans="5:5" x14ac:dyDescent="0.2">
      <c r="E77" s="3"/>
    </row>
    <row r="78" spans="5:5" x14ac:dyDescent="0.2">
      <c r="E78" s="3"/>
    </row>
    <row r="79" spans="5:5" x14ac:dyDescent="0.2">
      <c r="E79" s="3"/>
    </row>
    <row r="80" spans="5:5" x14ac:dyDescent="0.2">
      <c r="E80" s="3"/>
    </row>
    <row r="81" spans="5:5" x14ac:dyDescent="0.2">
      <c r="E81" s="3"/>
    </row>
    <row r="82" spans="5:5" x14ac:dyDescent="0.2">
      <c r="E82" s="3"/>
    </row>
    <row r="83" spans="5:5" x14ac:dyDescent="0.2">
      <c r="E83" s="3"/>
    </row>
    <row r="84" spans="5:5" x14ac:dyDescent="0.2">
      <c r="E84" s="3"/>
    </row>
    <row r="85" spans="5:5" x14ac:dyDescent="0.2">
      <c r="E85" s="3"/>
    </row>
    <row r="86" spans="5:5" x14ac:dyDescent="0.2">
      <c r="E86" s="3"/>
    </row>
    <row r="87" spans="5:5" x14ac:dyDescent="0.2">
      <c r="E87" s="3"/>
    </row>
    <row r="88" spans="5:5" x14ac:dyDescent="0.2">
      <c r="E88" s="3"/>
    </row>
    <row r="89" spans="5:5" x14ac:dyDescent="0.2">
      <c r="E89" s="3"/>
    </row>
    <row r="90" spans="5:5" x14ac:dyDescent="0.2">
      <c r="E90" s="3"/>
    </row>
    <row r="91" spans="5:5" x14ac:dyDescent="0.2">
      <c r="E91" s="3"/>
    </row>
    <row r="92" spans="5:5" ht="12" customHeight="1" x14ac:dyDescent="0.2">
      <c r="E92" s="3"/>
    </row>
  </sheetData>
  <sheetProtection algorithmName="SHA-512" hashValue="2qXDezymMxFQWVsaz0eXHvGaCnD0ihhpduuZJ583OcEbNhZ1ebnaDHaxwCqtKrsUuR0+3ePk1//JQ0W21SY3lw==" saltValue="axxNyJ4HNGYeN/XHEKNAKA==" spinCount="100000" sheet="1" objects="1" scenarios="1" selectLockedCells="1"/>
  <phoneticPr fontId="7" type="noConversion"/>
  <pageMargins left="0.75" right="0.28999999999999998" top="0.72" bottom="0.6" header="0.5" footer="0.39"/>
  <pageSetup paperSize="9" orientation="portrait" horizontalDpi="4294967293" r:id="rId1"/>
  <headerFooter alignWithMargins="0">
    <oddFooter>&amp;R&amp;8J. van Dalen Opleidingen SoZaWe-U</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7"/>
  <sheetViews>
    <sheetView showGridLines="0" topLeftCell="A82" workbookViewId="0">
      <selection activeCell="C114" sqref="C114"/>
    </sheetView>
  </sheetViews>
  <sheetFormatPr defaultRowHeight="12.75" x14ac:dyDescent="0.2"/>
  <cols>
    <col min="1" max="1" width="2.28515625" style="3" customWidth="1"/>
    <col min="2" max="2" width="30.140625" style="3" customWidth="1"/>
    <col min="3" max="3" width="9.140625" style="3"/>
    <col min="4" max="4" width="11.85546875" style="3" customWidth="1"/>
    <col min="5" max="5" width="16.42578125" style="98" customWidth="1"/>
    <col min="6" max="6" width="12.28515625" style="3" customWidth="1"/>
    <col min="7" max="7" width="3" style="3" customWidth="1"/>
    <col min="8" max="8" width="7.140625" style="3" customWidth="1"/>
    <col min="9" max="9" width="12.7109375" style="3" customWidth="1"/>
    <col min="10" max="16384" width="9.140625" style="3"/>
  </cols>
  <sheetData>
    <row r="1" spans="1:9" ht="24.75" customHeight="1" x14ac:dyDescent="0.2"/>
    <row r="2" spans="1:9" ht="23.25" x14ac:dyDescent="0.35">
      <c r="A2" s="141" t="s">
        <v>113</v>
      </c>
      <c r="B2" s="139"/>
      <c r="C2" s="139"/>
      <c r="D2" s="139"/>
      <c r="E2" s="142"/>
      <c r="F2" s="139"/>
      <c r="G2" s="126"/>
    </row>
    <row r="3" spans="1:9" ht="12.75" customHeight="1" x14ac:dyDescent="0.2">
      <c r="A3" s="50"/>
      <c r="B3" s="1"/>
      <c r="C3" s="1"/>
      <c r="D3" s="1"/>
      <c r="E3" s="51"/>
      <c r="F3" s="1"/>
      <c r="G3" s="1"/>
    </row>
    <row r="4" spans="1:9" ht="12.75" customHeight="1" x14ac:dyDescent="0.2">
      <c r="A4" s="50"/>
      <c r="B4" s="52" t="s">
        <v>104</v>
      </c>
      <c r="C4" s="14"/>
      <c r="D4" s="14"/>
      <c r="E4" s="15"/>
      <c r="F4" s="1"/>
      <c r="G4" s="1"/>
    </row>
    <row r="5" spans="1:9" ht="12.75" customHeight="1" x14ac:dyDescent="0.2">
      <c r="A5" s="50"/>
      <c r="B5" s="16" t="s">
        <v>57</v>
      </c>
      <c r="C5" s="18"/>
      <c r="D5" s="18"/>
      <c r="E5" s="19"/>
      <c r="F5" s="1"/>
      <c r="G5" s="1"/>
    </row>
    <row r="6" spans="1:9" ht="12.75" customHeight="1" x14ac:dyDescent="0.2">
      <c r="A6" s="50"/>
      <c r="B6" s="1"/>
      <c r="C6" s="1"/>
      <c r="D6" s="1"/>
      <c r="E6" s="51"/>
      <c r="F6" s="1"/>
      <c r="G6" s="1"/>
    </row>
    <row r="7" spans="1:9" ht="12.75" customHeight="1" x14ac:dyDescent="0.2">
      <c r="A7" s="50"/>
      <c r="B7" s="1" t="s">
        <v>114</v>
      </c>
      <c r="C7" s="1"/>
      <c r="D7" s="1"/>
      <c r="E7" s="51"/>
      <c r="F7" s="1"/>
      <c r="G7" s="1"/>
    </row>
    <row r="8" spans="1:9" ht="12.75" customHeight="1" x14ac:dyDescent="0.2">
      <c r="A8" s="50"/>
      <c r="B8" s="1"/>
      <c r="C8" s="1"/>
      <c r="D8" s="1"/>
      <c r="E8" s="143" t="s">
        <v>91</v>
      </c>
      <c r="F8" s="144">
        <v>0</v>
      </c>
      <c r="G8" s="1"/>
    </row>
    <row r="9" spans="1:9" ht="12.75" customHeight="1" x14ac:dyDescent="0.2">
      <c r="A9" s="50"/>
      <c r="B9" s="1"/>
      <c r="C9" s="1"/>
      <c r="D9" s="1"/>
      <c r="E9" s="143" t="s">
        <v>89</v>
      </c>
      <c r="F9" s="144">
        <v>0</v>
      </c>
      <c r="G9" s="1"/>
    </row>
    <row r="10" spans="1:9" ht="12.75" customHeight="1" x14ac:dyDescent="0.2">
      <c r="A10" s="50"/>
      <c r="B10" s="1"/>
      <c r="C10" s="1"/>
      <c r="D10" s="1"/>
      <c r="E10" s="143" t="s">
        <v>58</v>
      </c>
      <c r="F10" s="144">
        <v>0</v>
      </c>
      <c r="G10" s="1"/>
    </row>
    <row r="11" spans="1:9" ht="12.75" customHeight="1" x14ac:dyDescent="0.2">
      <c r="A11" s="50"/>
      <c r="B11" s="1"/>
      <c r="C11" s="1"/>
      <c r="D11" s="1"/>
      <c r="E11" s="143" t="s">
        <v>59</v>
      </c>
      <c r="F11" s="144">
        <v>0</v>
      </c>
      <c r="G11" s="1"/>
    </row>
    <row r="12" spans="1:9" ht="12.75" customHeight="1" x14ac:dyDescent="0.2">
      <c r="A12" s="50"/>
      <c r="B12" s="1"/>
      <c r="C12" s="1"/>
      <c r="D12" s="1"/>
      <c r="E12" s="143" t="s">
        <v>90</v>
      </c>
      <c r="F12" s="144">
        <v>0</v>
      </c>
      <c r="G12" s="1"/>
    </row>
    <row r="13" spans="1:9" ht="9.75" customHeight="1" x14ac:dyDescent="0.2">
      <c r="A13" s="50"/>
      <c r="B13" s="1"/>
      <c r="C13" s="1"/>
      <c r="D13" s="1"/>
      <c r="E13" s="143"/>
      <c r="F13" s="145"/>
      <c r="G13" s="1"/>
      <c r="I13" s="2"/>
    </row>
    <row r="14" spans="1:9" ht="12.75" customHeight="1" x14ac:dyDescent="0.2">
      <c r="A14" s="50"/>
      <c r="B14" s="3" t="s">
        <v>62</v>
      </c>
      <c r="C14" s="1"/>
      <c r="D14" s="1"/>
      <c r="E14" s="143"/>
      <c r="F14" s="146">
        <v>0</v>
      </c>
      <c r="G14" s="1"/>
    </row>
    <row r="15" spans="1:9" ht="12.75" customHeight="1" x14ac:dyDescent="0.2">
      <c r="A15" s="50"/>
      <c r="B15" s="1" t="s">
        <v>93</v>
      </c>
      <c r="C15" s="1"/>
      <c r="D15" s="1"/>
      <c r="E15" s="143"/>
      <c r="F15" s="146">
        <v>0</v>
      </c>
      <c r="G15" s="1"/>
    </row>
    <row r="16" spans="1:9" ht="12.75" customHeight="1" x14ac:dyDescent="0.2">
      <c r="A16" s="50"/>
      <c r="B16" s="1"/>
      <c r="C16" s="143"/>
      <c r="D16" s="145" t="s">
        <v>60</v>
      </c>
      <c r="E16" s="51"/>
      <c r="F16" s="1"/>
      <c r="G16" s="1"/>
    </row>
    <row r="17" spans="1:7" ht="12.75" customHeight="1" x14ac:dyDescent="0.2">
      <c r="A17" s="50" t="s">
        <v>61</v>
      </c>
      <c r="B17" s="1"/>
      <c r="C17" s="143"/>
      <c r="D17" s="145" t="s">
        <v>60</v>
      </c>
      <c r="E17" s="51"/>
      <c r="F17" s="1"/>
      <c r="G17" s="1"/>
    </row>
    <row r="18" spans="1:7" ht="9.75" customHeight="1" x14ac:dyDescent="0.2">
      <c r="A18" s="50"/>
      <c r="B18" s="1"/>
      <c r="C18" s="1"/>
      <c r="D18" s="1"/>
      <c r="E18" s="51"/>
      <c r="F18" s="1"/>
      <c r="G18" s="1"/>
    </row>
    <row r="19" spans="1:7" ht="12.75" customHeight="1" x14ac:dyDescent="0.2">
      <c r="A19" s="1" t="s">
        <v>92</v>
      </c>
      <c r="B19" s="1"/>
      <c r="C19" s="1"/>
      <c r="D19" s="1"/>
      <c r="E19" s="51"/>
      <c r="F19" s="147">
        <f>F8-F14-F15</f>
        <v>0</v>
      </c>
      <c r="G19" s="1"/>
    </row>
    <row r="20" spans="1:7" ht="12.75" customHeight="1" thickBot="1" x14ac:dyDescent="0.25">
      <c r="A20" s="3" t="s">
        <v>94</v>
      </c>
      <c r="C20" s="1"/>
      <c r="D20" s="1"/>
      <c r="F20" s="148">
        <f>F9+F15</f>
        <v>0</v>
      </c>
      <c r="G20" s="1"/>
    </row>
    <row r="21" spans="1:7" ht="12.75" customHeight="1" thickTop="1" x14ac:dyDescent="0.2">
      <c r="A21" s="5" t="s">
        <v>95</v>
      </c>
      <c r="B21" s="5"/>
      <c r="C21" s="5"/>
      <c r="D21" s="5"/>
      <c r="E21" s="110"/>
      <c r="F21" s="149">
        <f>F19+F20</f>
        <v>0</v>
      </c>
      <c r="G21" s="1"/>
    </row>
    <row r="22" spans="1:7" x14ac:dyDescent="0.2">
      <c r="A22" s="1"/>
      <c r="B22" s="1"/>
      <c r="C22" s="1"/>
      <c r="D22" s="1"/>
      <c r="E22" s="51"/>
      <c r="F22" s="1"/>
      <c r="G22" s="1"/>
    </row>
    <row r="23" spans="1:7" x14ac:dyDescent="0.2">
      <c r="A23" s="50" t="s">
        <v>130</v>
      </c>
      <c r="B23" s="1"/>
      <c r="C23" s="1"/>
      <c r="D23" s="1"/>
      <c r="E23" s="51"/>
      <c r="F23" s="1"/>
      <c r="G23" s="1"/>
    </row>
    <row r="24" spans="1:7" ht="9.75" customHeight="1" x14ac:dyDescent="0.2">
      <c r="A24" s="1"/>
      <c r="B24" s="1"/>
      <c r="C24" s="1"/>
      <c r="D24" s="1"/>
      <c r="E24" s="60"/>
      <c r="F24" s="1"/>
      <c r="G24" s="1"/>
    </row>
    <row r="25" spans="1:7" x14ac:dyDescent="0.2">
      <c r="A25" s="1" t="s">
        <v>1</v>
      </c>
      <c r="B25" s="1"/>
      <c r="C25" s="1"/>
      <c r="D25" s="150">
        <v>0</v>
      </c>
      <c r="E25" s="62">
        <f>D25*2033/12</f>
        <v>0</v>
      </c>
      <c r="F25" s="1"/>
      <c r="G25" s="1"/>
    </row>
    <row r="26" spans="1:7" x14ac:dyDescent="0.2">
      <c r="A26" s="1" t="s">
        <v>4</v>
      </c>
      <c r="B26" s="1"/>
      <c r="C26" s="1"/>
      <c r="E26" s="63"/>
      <c r="F26" s="1"/>
      <c r="G26" s="1"/>
    </row>
    <row r="27" spans="1:7" x14ac:dyDescent="0.2">
      <c r="A27" s="50">
        <v>1</v>
      </c>
      <c r="B27" s="1" t="s">
        <v>2</v>
      </c>
      <c r="C27" s="1"/>
      <c r="D27" s="151">
        <v>0</v>
      </c>
      <c r="E27" s="62">
        <f>IF(D27=0,0,(D27/D28)*2033/12)</f>
        <v>0</v>
      </c>
      <c r="F27" s="1"/>
      <c r="G27" s="1"/>
    </row>
    <row r="28" spans="1:7" x14ac:dyDescent="0.2">
      <c r="A28" s="1"/>
      <c r="B28" s="1" t="s">
        <v>3</v>
      </c>
      <c r="C28" s="1"/>
      <c r="D28" s="152">
        <v>0</v>
      </c>
      <c r="E28" s="63"/>
      <c r="F28" s="1"/>
      <c r="G28" s="1"/>
    </row>
    <row r="29" spans="1:7" x14ac:dyDescent="0.2">
      <c r="A29" s="50">
        <v>2</v>
      </c>
      <c r="B29" s="1" t="s">
        <v>2</v>
      </c>
      <c r="C29" s="1"/>
      <c r="D29" s="151">
        <v>0</v>
      </c>
      <c r="E29" s="62">
        <f>IF(D29=0,0,(D29/D30)*2033/12)</f>
        <v>0</v>
      </c>
      <c r="F29" s="1"/>
      <c r="G29" s="1"/>
    </row>
    <row r="30" spans="1:7" x14ac:dyDescent="0.2">
      <c r="A30" s="1"/>
      <c r="B30" s="1" t="s">
        <v>3</v>
      </c>
      <c r="C30" s="1"/>
      <c r="D30" s="153">
        <v>0</v>
      </c>
      <c r="E30" s="63"/>
      <c r="F30" s="1"/>
      <c r="G30" s="1"/>
    </row>
    <row r="31" spans="1:7" ht="9.75" customHeight="1" x14ac:dyDescent="0.2">
      <c r="A31" s="1"/>
      <c r="B31" s="1"/>
      <c r="C31" s="1"/>
      <c r="D31" s="1"/>
      <c r="E31" s="51"/>
      <c r="F31" s="1"/>
      <c r="G31" s="1"/>
    </row>
    <row r="32" spans="1:7" x14ac:dyDescent="0.2">
      <c r="A32" s="1" t="s">
        <v>5</v>
      </c>
      <c r="B32" s="1"/>
      <c r="C32" s="1"/>
      <c r="D32" s="1"/>
      <c r="E32" s="51"/>
      <c r="F32" s="67">
        <f>IF((E25+E27+E29)&lt;=2033,(E25+E27+E29),2033)</f>
        <v>0</v>
      </c>
      <c r="G32" s="50" t="s">
        <v>71</v>
      </c>
    </row>
    <row r="33" spans="1:9" x14ac:dyDescent="0.2">
      <c r="A33" s="1"/>
      <c r="B33" s="1"/>
      <c r="C33" s="1"/>
      <c r="D33" s="1"/>
      <c r="E33" s="51"/>
      <c r="F33" s="1"/>
      <c r="G33" s="1"/>
    </row>
    <row r="34" spans="1:9" x14ac:dyDescent="0.2">
      <c r="A34" s="50" t="s">
        <v>131</v>
      </c>
      <c r="B34" s="1"/>
      <c r="C34" s="1"/>
      <c r="D34" s="1"/>
      <c r="E34" s="51"/>
      <c r="F34" s="1"/>
      <c r="G34" s="1"/>
    </row>
    <row r="35" spans="1:9" ht="9.75" customHeight="1" x14ac:dyDescent="0.2">
      <c r="A35" s="1"/>
      <c r="B35" s="1"/>
      <c r="C35" s="1"/>
      <c r="D35" s="1"/>
      <c r="E35" s="51"/>
      <c r="F35" s="1"/>
      <c r="G35" s="1"/>
    </row>
    <row r="36" spans="1:9" x14ac:dyDescent="0.2">
      <c r="A36" s="1" t="s">
        <v>7</v>
      </c>
      <c r="B36" s="1"/>
      <c r="C36" s="1"/>
      <c r="D36" s="1"/>
      <c r="E36" s="51"/>
      <c r="F36" s="1"/>
      <c r="G36" s="1"/>
    </row>
    <row r="37" spans="1:9" ht="13.5" thickBot="1" x14ac:dyDescent="0.25">
      <c r="A37" s="1" t="s">
        <v>8</v>
      </c>
      <c r="B37" s="1"/>
      <c r="C37" s="1"/>
      <c r="D37" s="1"/>
      <c r="E37" s="51"/>
      <c r="F37" s="132">
        <v>0</v>
      </c>
      <c r="G37" s="50" t="s">
        <v>10</v>
      </c>
    </row>
    <row r="38" spans="1:9" ht="13.5" thickTop="1" x14ac:dyDescent="0.2">
      <c r="A38" s="1"/>
      <c r="B38" s="1"/>
      <c r="C38" s="1"/>
      <c r="D38" s="1"/>
      <c r="E38" s="51"/>
      <c r="F38" s="1"/>
      <c r="G38" s="1"/>
    </row>
    <row r="39" spans="1:9" x14ac:dyDescent="0.2">
      <c r="A39" s="50" t="s">
        <v>79</v>
      </c>
      <c r="B39" s="1"/>
      <c r="C39" s="1"/>
      <c r="D39" s="1"/>
      <c r="E39" s="51"/>
      <c r="F39" s="32">
        <f>IF(F32-F37&lt;=0,0,F32-F37)</f>
        <v>0</v>
      </c>
      <c r="G39" s="50" t="s">
        <v>11</v>
      </c>
      <c r="I39" s="154"/>
    </row>
    <row r="40" spans="1:9" x14ac:dyDescent="0.2">
      <c r="A40" s="1" t="s">
        <v>81</v>
      </c>
      <c r="B40" s="1"/>
      <c r="C40" s="1"/>
      <c r="D40" s="1"/>
      <c r="E40" s="51"/>
      <c r="F40" s="71">
        <f>IF(F32-F37&lt;=0,0,IF(F32-F37&gt;=F21*1.071*0.331,F21*1.071*0.331,F32-F37))</f>
        <v>0</v>
      </c>
      <c r="G40" s="1" t="s">
        <v>82</v>
      </c>
      <c r="I40" s="133"/>
    </row>
    <row r="41" spans="1:9" x14ac:dyDescent="0.2">
      <c r="A41" s="1"/>
      <c r="B41" s="1"/>
      <c r="C41" s="1"/>
      <c r="D41" s="1"/>
      <c r="E41" s="51"/>
      <c r="F41" s="69"/>
      <c r="G41" s="1"/>
      <c r="I41" s="133"/>
    </row>
    <row r="42" spans="1:9" x14ac:dyDescent="0.2">
      <c r="A42" s="50" t="s">
        <v>72</v>
      </c>
      <c r="B42" s="1"/>
      <c r="C42" s="1"/>
      <c r="D42" s="1"/>
      <c r="E42" s="51"/>
      <c r="F42" s="1"/>
      <c r="G42" s="1"/>
    </row>
    <row r="43" spans="1:9" ht="9.75" customHeight="1" x14ac:dyDescent="0.2">
      <c r="A43" s="1"/>
      <c r="B43" s="1"/>
      <c r="C43" s="1"/>
      <c r="D43" s="1"/>
      <c r="E43" s="51"/>
      <c r="F43" s="1"/>
      <c r="G43" s="1"/>
    </row>
    <row r="44" spans="1:9" x14ac:dyDescent="0.2">
      <c r="A44" s="1" t="s">
        <v>12</v>
      </c>
      <c r="B44" s="1"/>
      <c r="C44" s="1"/>
      <c r="D44" s="1"/>
      <c r="E44" s="51"/>
      <c r="F44" s="71">
        <f>F21</f>
        <v>0</v>
      </c>
      <c r="G44" s="1"/>
    </row>
    <row r="45" spans="1:9" ht="13.5" thickBot="1" x14ac:dyDescent="0.25">
      <c r="A45" s="1" t="s">
        <v>15</v>
      </c>
      <c r="B45" s="1"/>
      <c r="C45" s="1"/>
      <c r="D45" s="1"/>
      <c r="E45" s="51"/>
      <c r="F45" s="72">
        <f>F39</f>
        <v>0</v>
      </c>
      <c r="G45" s="50" t="s">
        <v>11</v>
      </c>
    </row>
    <row r="46" spans="1:9" ht="13.5" thickTop="1" x14ac:dyDescent="0.2">
      <c r="A46" s="1" t="s">
        <v>13</v>
      </c>
      <c r="B46" s="1"/>
      <c r="C46" s="1"/>
      <c r="D46" s="1"/>
      <c r="E46" s="51"/>
      <c r="F46" s="71">
        <f>IF(F44-F45&lt;=0,0,F44-F45)</f>
        <v>0</v>
      </c>
      <c r="G46" s="1"/>
    </row>
    <row r="47" spans="1:9" x14ac:dyDescent="0.2">
      <c r="A47" s="1"/>
      <c r="B47" s="1"/>
      <c r="C47" s="1"/>
      <c r="D47" s="1"/>
      <c r="E47" s="51"/>
      <c r="F47" s="1"/>
      <c r="G47" s="1"/>
    </row>
    <row r="48" spans="1:9" x14ac:dyDescent="0.2">
      <c r="A48" s="1" t="s">
        <v>14</v>
      </c>
      <c r="B48" s="1"/>
      <c r="C48" s="1"/>
      <c r="D48" s="71">
        <f>F46</f>
        <v>0</v>
      </c>
      <c r="E48" s="51" t="s">
        <v>123</v>
      </c>
      <c r="F48" s="71">
        <f>F46*54.92%</f>
        <v>0</v>
      </c>
      <c r="G48" s="1"/>
    </row>
    <row r="49" spans="1:7" ht="13.5" thickBot="1" x14ac:dyDescent="0.25">
      <c r="A49" s="1" t="s">
        <v>16</v>
      </c>
      <c r="B49" s="1"/>
      <c r="C49" s="1"/>
      <c r="D49" s="1"/>
      <c r="E49" s="51"/>
      <c r="F49" s="72">
        <f>F45</f>
        <v>0</v>
      </c>
      <c r="G49" s="1"/>
    </row>
    <row r="50" spans="1:7" ht="13.5" thickTop="1" x14ac:dyDescent="0.2">
      <c r="A50" s="114" t="s">
        <v>22</v>
      </c>
      <c r="B50" s="1"/>
      <c r="C50" s="1"/>
      <c r="D50" s="1"/>
      <c r="E50" s="51"/>
      <c r="F50" s="69">
        <f>IF(F48-F49&lt;=0,0,F48-F49)</f>
        <v>0</v>
      </c>
      <c r="G50" s="1"/>
    </row>
    <row r="51" spans="1:7" x14ac:dyDescent="0.2">
      <c r="A51" s="114"/>
      <c r="B51" s="1"/>
      <c r="C51" s="1"/>
      <c r="D51" s="1"/>
      <c r="E51" s="51"/>
      <c r="F51" s="69"/>
      <c r="G51" s="1"/>
    </row>
    <row r="52" spans="1:7" x14ac:dyDescent="0.2">
      <c r="A52" s="114"/>
      <c r="B52" s="1"/>
      <c r="C52" s="1"/>
      <c r="D52" s="1"/>
      <c r="E52" s="51"/>
      <c r="F52" s="69"/>
      <c r="G52" s="1"/>
    </row>
    <row r="53" spans="1:7" x14ac:dyDescent="0.2">
      <c r="A53" s="114"/>
      <c r="B53" s="180" t="s">
        <v>134</v>
      </c>
      <c r="C53" s="1"/>
      <c r="D53" s="1"/>
      <c r="E53" s="51"/>
      <c r="F53" s="69"/>
      <c r="G53" s="1"/>
    </row>
    <row r="54" spans="1:7" x14ac:dyDescent="0.2">
      <c r="A54" s="114"/>
      <c r="B54" s="1"/>
      <c r="C54" s="1"/>
      <c r="D54" s="1"/>
      <c r="E54" s="51"/>
      <c r="F54" s="69"/>
      <c r="G54" s="1"/>
    </row>
    <row r="55" spans="1:7" x14ac:dyDescent="0.2">
      <c r="A55" s="114"/>
      <c r="B55" s="1"/>
      <c r="C55" s="1"/>
      <c r="D55" s="1"/>
      <c r="E55" s="51"/>
      <c r="F55" s="69"/>
      <c r="G55" s="1"/>
    </row>
    <row r="56" spans="1:7" x14ac:dyDescent="0.2">
      <c r="A56" s="114"/>
      <c r="B56" s="1"/>
      <c r="C56" s="1"/>
      <c r="D56" s="1"/>
      <c r="E56" s="51"/>
      <c r="F56" s="69"/>
      <c r="G56" s="1"/>
    </row>
    <row r="57" spans="1:7" x14ac:dyDescent="0.2">
      <c r="A57" s="114"/>
      <c r="B57" s="1"/>
      <c r="C57" s="1"/>
      <c r="D57" s="1"/>
      <c r="E57" s="51"/>
      <c r="F57" s="69"/>
      <c r="G57" s="1"/>
    </row>
    <row r="58" spans="1:7" x14ac:dyDescent="0.2">
      <c r="A58" s="114"/>
      <c r="B58" s="1"/>
      <c r="C58" s="1"/>
      <c r="D58" s="1"/>
      <c r="E58" s="51"/>
      <c r="F58" s="69"/>
      <c r="G58" s="1"/>
    </row>
    <row r="59" spans="1:7" x14ac:dyDescent="0.2">
      <c r="A59" s="114"/>
      <c r="B59" s="1"/>
      <c r="C59" s="1"/>
      <c r="D59" s="1"/>
      <c r="E59" s="51"/>
      <c r="F59" s="69"/>
      <c r="G59" s="1"/>
    </row>
    <row r="60" spans="1:7" x14ac:dyDescent="0.2">
      <c r="A60" s="1"/>
      <c r="B60" s="1"/>
      <c r="C60" s="1"/>
      <c r="D60" s="1"/>
      <c r="E60" s="51"/>
      <c r="F60" s="1"/>
      <c r="G60" s="1"/>
    </row>
    <row r="61" spans="1:7" x14ac:dyDescent="0.2">
      <c r="A61" s="50" t="s">
        <v>96</v>
      </c>
      <c r="B61" s="1"/>
      <c r="C61" s="1"/>
      <c r="D61" s="1"/>
      <c r="E61" s="51"/>
      <c r="F61" s="1"/>
      <c r="G61" s="1"/>
    </row>
    <row r="62" spans="1:7" ht="9.75" customHeight="1" x14ac:dyDescent="0.2">
      <c r="A62" s="1"/>
      <c r="B62" s="1"/>
      <c r="C62" s="1"/>
      <c r="D62" s="1"/>
      <c r="E62" s="51"/>
      <c r="F62" s="1"/>
      <c r="G62" s="1"/>
    </row>
    <row r="63" spans="1:7" x14ac:dyDescent="0.2">
      <c r="A63" s="1" t="s">
        <v>12</v>
      </c>
      <c r="B63" s="1"/>
      <c r="C63" s="1"/>
      <c r="D63" s="1"/>
      <c r="E63" s="51"/>
      <c r="F63" s="71">
        <f>F21</f>
        <v>0</v>
      </c>
      <c r="G63" s="1"/>
    </row>
    <row r="64" spans="1:7" ht="13.5" thickBot="1" x14ac:dyDescent="0.25">
      <c r="A64" s="1" t="s">
        <v>18</v>
      </c>
      <c r="B64" s="1"/>
      <c r="C64" s="1"/>
      <c r="D64" s="1"/>
      <c r="E64" s="51"/>
      <c r="F64" s="72">
        <f>F50</f>
        <v>0</v>
      </c>
      <c r="G64" s="1"/>
    </row>
    <row r="65" spans="1:9" ht="13.5" thickTop="1" x14ac:dyDescent="0.2">
      <c r="A65" s="1" t="s">
        <v>74</v>
      </c>
      <c r="B65" s="1"/>
      <c r="C65" s="1"/>
      <c r="D65" s="1"/>
      <c r="E65" s="51"/>
      <c r="F65" s="71">
        <f>SUM(F63:F64)</f>
        <v>0</v>
      </c>
      <c r="G65" s="1"/>
    </row>
    <row r="66" spans="1:9" x14ac:dyDescent="0.2">
      <c r="A66" s="1"/>
      <c r="B66" s="1"/>
      <c r="C66" s="1"/>
      <c r="D66" s="1"/>
      <c r="E66" s="51"/>
      <c r="F66" s="1"/>
      <c r="G66" s="1"/>
    </row>
    <row r="67" spans="1:9" x14ac:dyDescent="0.2">
      <c r="A67" s="114" t="s">
        <v>75</v>
      </c>
      <c r="B67" s="155"/>
      <c r="D67" s="1" t="s">
        <v>107</v>
      </c>
      <c r="E67" s="76">
        <f>F65</f>
        <v>0</v>
      </c>
      <c r="F67" s="67">
        <f>FLOOR(F65*7.1%,0.01)</f>
        <v>0</v>
      </c>
      <c r="G67" s="1"/>
    </row>
    <row r="68" spans="1:9" x14ac:dyDescent="0.2">
      <c r="A68" s="1"/>
      <c r="B68" s="1"/>
      <c r="C68" s="1"/>
      <c r="D68" s="1"/>
      <c r="E68" s="135"/>
      <c r="F68" s="1"/>
      <c r="G68" s="1"/>
    </row>
    <row r="69" spans="1:9" x14ac:dyDescent="0.2">
      <c r="A69" s="4"/>
      <c r="B69" s="4"/>
      <c r="C69" s="4"/>
      <c r="D69" s="4"/>
      <c r="E69" s="156"/>
      <c r="F69" s="4"/>
      <c r="G69" s="4"/>
    </row>
    <row r="70" spans="1:9" x14ac:dyDescent="0.2">
      <c r="A70" s="5"/>
      <c r="B70" s="5"/>
      <c r="C70" s="5"/>
      <c r="D70" s="5"/>
      <c r="E70" s="77"/>
      <c r="F70" s="5"/>
      <c r="G70" s="5"/>
    </row>
    <row r="71" spans="1:9" x14ac:dyDescent="0.2">
      <c r="A71" s="50" t="s">
        <v>77</v>
      </c>
      <c r="B71" s="1"/>
      <c r="C71" s="1"/>
      <c r="D71" s="1"/>
      <c r="E71" s="51"/>
      <c r="F71" s="1"/>
      <c r="G71" s="1"/>
    </row>
    <row r="72" spans="1:9" x14ac:dyDescent="0.2">
      <c r="A72" s="1"/>
      <c r="B72" s="1"/>
      <c r="C72" s="1"/>
      <c r="D72" s="1"/>
      <c r="E72" s="51"/>
      <c r="F72" s="1"/>
      <c r="G72" s="1"/>
    </row>
    <row r="73" spans="1:9" x14ac:dyDescent="0.2">
      <c r="A73" s="1" t="s">
        <v>12</v>
      </c>
      <c r="B73" s="1"/>
      <c r="C73" s="1"/>
      <c r="D73" s="1"/>
      <c r="E73" s="60">
        <f>F19</f>
        <v>0</v>
      </c>
      <c r="F73" s="1"/>
      <c r="G73" s="1"/>
      <c r="I73" s="32"/>
    </row>
    <row r="74" spans="1:9" x14ac:dyDescent="0.2">
      <c r="A74" s="1" t="s">
        <v>19</v>
      </c>
      <c r="B74" s="1"/>
      <c r="C74" s="1"/>
      <c r="D74" s="1"/>
      <c r="E74" s="60">
        <f>F20</f>
        <v>0</v>
      </c>
      <c r="F74" s="1"/>
      <c r="G74" s="1"/>
    </row>
    <row r="75" spans="1:9" x14ac:dyDescent="0.2">
      <c r="A75" s="1" t="s">
        <v>20</v>
      </c>
      <c r="B75" s="1"/>
      <c r="C75" s="1"/>
      <c r="D75" s="1"/>
      <c r="E75" s="60">
        <f>IF(F50&lt;0.1,0,F50)</f>
        <v>0</v>
      </c>
      <c r="F75" s="1"/>
      <c r="G75" s="1"/>
    </row>
    <row r="76" spans="1:9" ht="13.5" thickBot="1" x14ac:dyDescent="0.25">
      <c r="A76" s="1" t="s">
        <v>75</v>
      </c>
      <c r="B76" s="1"/>
      <c r="C76" s="1"/>
      <c r="D76" s="1"/>
      <c r="E76" s="78">
        <f>F67</f>
        <v>0</v>
      </c>
      <c r="F76" s="1"/>
      <c r="G76" s="1"/>
    </row>
    <row r="77" spans="1:9" ht="13.5" thickTop="1" x14ac:dyDescent="0.2">
      <c r="A77" s="1" t="s">
        <v>99</v>
      </c>
      <c r="B77" s="1"/>
      <c r="C77" s="1"/>
      <c r="D77" s="1"/>
      <c r="E77" s="60">
        <f>SUM(E73:E76)</f>
        <v>0</v>
      </c>
      <c r="F77" s="1"/>
      <c r="G77" s="1"/>
    </row>
    <row r="78" spans="1:9" x14ac:dyDescent="0.2">
      <c r="A78" s="1"/>
      <c r="B78" s="1"/>
      <c r="C78" s="1"/>
      <c r="D78" s="1"/>
      <c r="E78" s="51"/>
      <c r="F78" s="1"/>
      <c r="G78" s="1"/>
    </row>
    <row r="79" spans="1:9" x14ac:dyDescent="0.2">
      <c r="A79" s="50" t="s">
        <v>103</v>
      </c>
      <c r="B79" s="1"/>
      <c r="C79" s="1"/>
      <c r="D79" s="1"/>
      <c r="E79" s="51"/>
      <c r="F79" s="1"/>
      <c r="G79" s="1"/>
    </row>
    <row r="80" spans="1:9" x14ac:dyDescent="0.2">
      <c r="A80" s="1"/>
      <c r="B80" s="1"/>
      <c r="C80" s="1"/>
      <c r="D80" s="1"/>
      <c r="E80" s="51"/>
      <c r="F80" s="1"/>
      <c r="G80" s="1"/>
    </row>
    <row r="81" spans="1:9" x14ac:dyDescent="0.2">
      <c r="A81" s="50" t="s">
        <v>100</v>
      </c>
      <c r="B81" s="50"/>
      <c r="C81" s="50"/>
      <c r="D81" s="50"/>
      <c r="E81" s="67">
        <f>INT(E77)</f>
        <v>0</v>
      </c>
      <c r="F81" s="1"/>
      <c r="G81" s="1"/>
    </row>
    <row r="82" spans="1:9" x14ac:dyDescent="0.2">
      <c r="A82" s="50" t="s">
        <v>101</v>
      </c>
      <c r="B82" s="50"/>
      <c r="C82" s="50"/>
      <c r="D82" s="50"/>
      <c r="E82" s="67">
        <f>INT(E74)</f>
        <v>0</v>
      </c>
      <c r="F82" s="50" t="s">
        <v>82</v>
      </c>
      <c r="G82" s="1"/>
    </row>
    <row r="83" spans="1:9" x14ac:dyDescent="0.2">
      <c r="A83" s="50" t="s">
        <v>22</v>
      </c>
      <c r="B83" s="50"/>
      <c r="C83" s="50"/>
      <c r="D83" s="50"/>
      <c r="E83" s="67">
        <f>CEILING(E75,1)</f>
        <v>0</v>
      </c>
      <c r="F83" s="1"/>
      <c r="G83" s="1"/>
    </row>
    <row r="84" spans="1:9" x14ac:dyDescent="0.2">
      <c r="A84" s="50" t="s">
        <v>75</v>
      </c>
      <c r="B84" s="50"/>
      <c r="C84" s="50"/>
      <c r="D84" s="50"/>
      <c r="E84" s="67">
        <f>CEILING(F67,1)</f>
        <v>0</v>
      </c>
      <c r="F84" s="1"/>
      <c r="G84" s="1"/>
    </row>
    <row r="85" spans="1:9" x14ac:dyDescent="0.2">
      <c r="A85" s="1"/>
      <c r="B85" s="1"/>
      <c r="C85" s="1"/>
      <c r="D85" s="1"/>
      <c r="E85" s="51"/>
      <c r="F85" s="1"/>
      <c r="G85" s="1"/>
    </row>
    <row r="86" spans="1:9" x14ac:dyDescent="0.2">
      <c r="A86" s="1"/>
      <c r="B86" s="1"/>
      <c r="C86" s="1"/>
      <c r="D86" s="1"/>
      <c r="E86" s="51"/>
      <c r="F86" s="1"/>
      <c r="G86" s="1"/>
    </row>
    <row r="87" spans="1:9" x14ac:dyDescent="0.2">
      <c r="A87" s="157" t="s">
        <v>63</v>
      </c>
      <c r="B87" s="157"/>
      <c r="C87" s="157"/>
      <c r="D87" s="157"/>
      <c r="E87" s="158"/>
      <c r="F87" s="159"/>
      <c r="G87" s="1"/>
    </row>
    <row r="88" spans="1:9" x14ac:dyDescent="0.2">
      <c r="A88" s="10"/>
      <c r="B88" s="10"/>
      <c r="C88" s="10"/>
      <c r="D88" s="10"/>
      <c r="E88" s="82"/>
      <c r="F88" s="1"/>
      <c r="G88" s="1"/>
    </row>
    <row r="89" spans="1:9" x14ac:dyDescent="0.2">
      <c r="A89" s="10"/>
      <c r="B89" s="10" t="s">
        <v>64</v>
      </c>
      <c r="C89" s="10"/>
      <c r="D89" s="160">
        <f>F8-F19</f>
        <v>0</v>
      </c>
      <c r="E89" s="82"/>
      <c r="F89" s="69"/>
      <c r="G89" s="1"/>
    </row>
    <row r="90" spans="1:9" x14ac:dyDescent="0.2">
      <c r="A90" s="10"/>
      <c r="B90" s="10"/>
      <c r="C90" s="10"/>
      <c r="D90" s="10"/>
      <c r="E90" s="82"/>
      <c r="F90" s="1"/>
      <c r="G90" s="1"/>
      <c r="I90" s="32"/>
    </row>
    <row r="91" spans="1:9" x14ac:dyDescent="0.2">
      <c r="A91" s="10"/>
      <c r="B91" s="161" t="s">
        <v>75</v>
      </c>
      <c r="C91" s="161"/>
      <c r="D91" s="10"/>
      <c r="E91" s="82">
        <f>F12-E76</f>
        <v>0</v>
      </c>
      <c r="F91" s="69"/>
      <c r="G91" s="1"/>
    </row>
    <row r="92" spans="1:9" ht="13.5" thickBot="1" x14ac:dyDescent="0.25">
      <c r="A92" s="10"/>
      <c r="B92" s="10" t="s">
        <v>65</v>
      </c>
      <c r="C92" s="10"/>
      <c r="D92" s="162">
        <f>F11-E75</f>
        <v>0</v>
      </c>
      <c r="E92" s="82"/>
      <c r="F92" s="163"/>
      <c r="G92" s="1"/>
    </row>
    <row r="93" spans="1:9" ht="13.5" thickTop="1" x14ac:dyDescent="0.2">
      <c r="A93" s="164"/>
      <c r="B93" s="164" t="s">
        <v>66</v>
      </c>
      <c r="C93" s="164"/>
      <c r="D93" s="165">
        <f>SUM(D89:D92)</f>
        <v>0</v>
      </c>
      <c r="E93" s="166"/>
      <c r="F93" s="163"/>
      <c r="G93" s="1"/>
      <c r="I93" s="32"/>
    </row>
    <row r="94" spans="1:9" x14ac:dyDescent="0.2">
      <c r="A94" s="1"/>
      <c r="B94" s="1"/>
      <c r="C94" s="1"/>
      <c r="D94" s="1"/>
      <c r="E94" s="51"/>
      <c r="F94" s="1"/>
      <c r="G94" s="1"/>
    </row>
    <row r="95" spans="1:9" x14ac:dyDescent="0.2">
      <c r="A95" s="1"/>
      <c r="B95" s="1"/>
      <c r="C95" s="1"/>
      <c r="D95" s="1"/>
      <c r="E95" s="51"/>
      <c r="F95" s="1"/>
      <c r="G95" s="1"/>
    </row>
    <row r="96" spans="1:9" x14ac:dyDescent="0.2">
      <c r="A96" s="1"/>
      <c r="B96" s="1"/>
      <c r="C96" s="1"/>
      <c r="D96" s="1"/>
      <c r="E96" s="51"/>
      <c r="F96" s="1"/>
      <c r="G96" s="1"/>
    </row>
    <row r="97" spans="1:7" x14ac:dyDescent="0.2">
      <c r="A97" s="1"/>
      <c r="B97" s="1"/>
      <c r="C97" s="1"/>
      <c r="D97" s="1"/>
      <c r="E97" s="51"/>
      <c r="F97" s="1"/>
      <c r="G97" s="1"/>
    </row>
    <row r="98" spans="1:7" x14ac:dyDescent="0.2">
      <c r="A98" s="1"/>
      <c r="B98" s="84" t="s">
        <v>67</v>
      </c>
      <c r="C98" s="85"/>
      <c r="D98" s="85"/>
      <c r="E98" s="86"/>
      <c r="F98" s="87"/>
      <c r="G98" s="1"/>
    </row>
    <row r="99" spans="1:7" x14ac:dyDescent="0.2">
      <c r="A99" s="1"/>
      <c r="B99" s="89"/>
      <c r="C99" s="90"/>
      <c r="D99" s="90"/>
      <c r="E99" s="90"/>
      <c r="F99" s="91"/>
      <c r="G99" s="1"/>
    </row>
    <row r="100" spans="1:7" x14ac:dyDescent="0.2">
      <c r="A100" s="1"/>
      <c r="B100" s="89"/>
      <c r="C100" s="90"/>
      <c r="D100" s="90"/>
      <c r="E100" s="90"/>
      <c r="F100" s="91"/>
      <c r="G100" s="1"/>
    </row>
    <row r="101" spans="1:7" x14ac:dyDescent="0.2">
      <c r="A101" s="1"/>
      <c r="B101" s="89"/>
      <c r="C101" s="90"/>
      <c r="D101" s="90"/>
      <c r="E101" s="90"/>
      <c r="F101" s="91"/>
      <c r="G101" s="1"/>
    </row>
    <row r="102" spans="1:7" x14ac:dyDescent="0.2">
      <c r="A102" s="1"/>
      <c r="B102" s="89"/>
      <c r="C102" s="90"/>
      <c r="D102" s="90"/>
      <c r="E102" s="90"/>
      <c r="F102" s="91"/>
      <c r="G102" s="1"/>
    </row>
    <row r="103" spans="1:7" x14ac:dyDescent="0.2">
      <c r="A103" s="1"/>
      <c r="B103" s="89"/>
      <c r="C103" s="90"/>
      <c r="D103" s="90"/>
      <c r="E103" s="90"/>
      <c r="F103" s="91"/>
      <c r="G103" s="1"/>
    </row>
    <row r="104" spans="1:7" x14ac:dyDescent="0.2">
      <c r="A104" s="1"/>
      <c r="B104" s="89"/>
      <c r="C104" s="90"/>
      <c r="D104" s="90"/>
      <c r="E104" s="90"/>
      <c r="F104" s="91"/>
      <c r="G104" s="1"/>
    </row>
    <row r="105" spans="1:7" x14ac:dyDescent="0.2">
      <c r="A105" s="1"/>
      <c r="B105" s="89"/>
      <c r="C105" s="90"/>
      <c r="D105" s="90"/>
      <c r="E105" s="90"/>
      <c r="F105" s="91"/>
      <c r="G105" s="1"/>
    </row>
    <row r="106" spans="1:7" x14ac:dyDescent="0.2">
      <c r="A106" s="1"/>
      <c r="B106" s="89"/>
      <c r="C106" s="90"/>
      <c r="D106" s="90"/>
      <c r="E106" s="90"/>
      <c r="F106" s="91"/>
      <c r="G106" s="1"/>
    </row>
    <row r="107" spans="1:7" x14ac:dyDescent="0.2">
      <c r="A107" s="1"/>
      <c r="B107" s="89"/>
      <c r="C107" s="90"/>
      <c r="D107" s="90"/>
      <c r="E107" s="90"/>
      <c r="F107" s="91"/>
      <c r="G107" s="1"/>
    </row>
    <row r="108" spans="1:7" x14ac:dyDescent="0.2">
      <c r="A108" s="1"/>
      <c r="B108" s="89"/>
      <c r="C108" s="90"/>
      <c r="D108" s="90"/>
      <c r="E108" s="90"/>
      <c r="F108" s="91"/>
      <c r="G108" s="1"/>
    </row>
    <row r="109" spans="1:7" x14ac:dyDescent="0.2">
      <c r="A109" s="1"/>
      <c r="B109" s="89"/>
      <c r="C109" s="90"/>
      <c r="D109" s="90"/>
      <c r="E109" s="90"/>
      <c r="F109" s="91"/>
      <c r="G109" s="1"/>
    </row>
    <row r="110" spans="1:7" x14ac:dyDescent="0.2">
      <c r="A110" s="1"/>
      <c r="B110" s="89"/>
      <c r="C110" s="90"/>
      <c r="D110" s="90"/>
      <c r="E110" s="90"/>
      <c r="F110" s="91"/>
      <c r="G110" s="1"/>
    </row>
    <row r="111" spans="1:7" x14ac:dyDescent="0.2">
      <c r="A111" s="1"/>
      <c r="B111" s="89"/>
      <c r="C111" s="90"/>
      <c r="D111" s="90"/>
      <c r="E111" s="90"/>
      <c r="F111" s="91"/>
      <c r="G111" s="1"/>
    </row>
    <row r="112" spans="1:7" x14ac:dyDescent="0.2">
      <c r="A112" s="1"/>
      <c r="B112" s="89"/>
      <c r="C112" s="90"/>
      <c r="D112" s="90"/>
      <c r="E112" s="90"/>
      <c r="F112" s="91"/>
      <c r="G112" s="1"/>
    </row>
    <row r="113" spans="1:7" x14ac:dyDescent="0.2">
      <c r="A113" s="1"/>
      <c r="B113" s="97"/>
      <c r="C113" s="18"/>
      <c r="D113" s="18"/>
      <c r="E113" s="18"/>
      <c r="F113" s="19"/>
      <c r="G113" s="1"/>
    </row>
    <row r="114" spans="1:7" x14ac:dyDescent="0.2">
      <c r="A114" s="1"/>
      <c r="B114" s="180" t="s">
        <v>134</v>
      </c>
      <c r="C114" s="90"/>
      <c r="D114" s="90"/>
      <c r="E114" s="90"/>
      <c r="F114" s="90"/>
      <c r="G114" s="1"/>
    </row>
    <row r="115" spans="1:7" x14ac:dyDescent="0.2">
      <c r="A115" s="1"/>
      <c r="B115" s="90"/>
      <c r="C115" s="90"/>
      <c r="D115" s="90"/>
      <c r="E115" s="90"/>
      <c r="F115" s="90"/>
      <c r="G115" s="1"/>
    </row>
    <row r="116" spans="1:7" x14ac:dyDescent="0.2">
      <c r="A116" s="1"/>
      <c r="B116" s="90"/>
      <c r="C116" s="90"/>
      <c r="D116" s="90"/>
      <c r="E116" s="90"/>
      <c r="F116" s="90"/>
      <c r="G116" s="1"/>
    </row>
    <row r="117" spans="1:7" x14ac:dyDescent="0.2">
      <c r="A117" s="1"/>
      <c r="B117" s="90"/>
      <c r="C117" s="90"/>
      <c r="D117" s="90"/>
      <c r="E117" s="90"/>
      <c r="F117" s="90"/>
      <c r="G117" s="1"/>
    </row>
    <row r="118" spans="1:7" x14ac:dyDescent="0.2">
      <c r="A118" s="1"/>
      <c r="B118" s="90"/>
      <c r="C118" s="90"/>
      <c r="D118" s="90"/>
      <c r="E118" s="90"/>
      <c r="F118" s="90"/>
      <c r="G118" s="1"/>
    </row>
    <row r="119" spans="1:7" x14ac:dyDescent="0.2">
      <c r="A119" s="1"/>
      <c r="B119" s="90"/>
      <c r="C119" s="90"/>
      <c r="D119" s="90"/>
      <c r="E119" s="90"/>
      <c r="F119" s="90"/>
      <c r="G119" s="1"/>
    </row>
    <row r="120" spans="1:7" x14ac:dyDescent="0.2">
      <c r="A120" s="1"/>
      <c r="B120" s="90"/>
      <c r="C120" s="90"/>
      <c r="D120" s="90"/>
      <c r="E120" s="90"/>
      <c r="F120" s="90"/>
      <c r="G120" s="1"/>
    </row>
    <row r="121" spans="1:7" x14ac:dyDescent="0.2">
      <c r="A121" s="1"/>
      <c r="B121" s="90"/>
      <c r="C121" s="90"/>
      <c r="D121" s="90"/>
      <c r="E121" s="90"/>
      <c r="F121" s="90"/>
      <c r="G121" s="1"/>
    </row>
    <row r="122" spans="1:7" x14ac:dyDescent="0.2">
      <c r="A122" s="1"/>
      <c r="B122" s="90"/>
      <c r="C122" s="90"/>
      <c r="D122" s="90"/>
      <c r="E122" s="90"/>
      <c r="F122" s="90"/>
      <c r="G122" s="1"/>
    </row>
    <row r="123" spans="1:7" x14ac:dyDescent="0.2">
      <c r="A123" s="1"/>
      <c r="B123" s="90"/>
      <c r="C123" s="90"/>
      <c r="D123" s="90"/>
      <c r="E123" s="90"/>
      <c r="F123" s="90"/>
      <c r="G123" s="1"/>
    </row>
    <row r="124" spans="1:7" x14ac:dyDescent="0.2">
      <c r="A124" s="1"/>
      <c r="B124" s="90"/>
      <c r="C124" s="90"/>
      <c r="D124" s="90"/>
      <c r="E124" s="90"/>
      <c r="F124" s="90"/>
      <c r="G124" s="1"/>
    </row>
    <row r="125" spans="1:7" x14ac:dyDescent="0.2">
      <c r="A125" s="1"/>
      <c r="B125" s="90"/>
      <c r="C125" s="90"/>
      <c r="D125" s="90"/>
      <c r="E125" s="90"/>
      <c r="F125" s="90"/>
      <c r="G125" s="1"/>
    </row>
    <row r="126" spans="1:7" x14ac:dyDescent="0.2">
      <c r="A126" s="1"/>
      <c r="B126" s="90"/>
      <c r="C126" s="90"/>
      <c r="D126" s="90"/>
      <c r="E126" s="90"/>
      <c r="F126" s="90"/>
      <c r="G126" s="1"/>
    </row>
    <row r="127" spans="1:7" x14ac:dyDescent="0.2">
      <c r="A127" s="5"/>
      <c r="B127" s="5"/>
      <c r="C127" s="5"/>
      <c r="D127" s="5"/>
      <c r="E127" s="110"/>
      <c r="F127" s="5"/>
      <c r="G127" s="5"/>
    </row>
  </sheetData>
  <sheetProtection algorithmName="SHA-512" hashValue="gXhiw7hq1lo6W/5aDc2BPss4Jb+ODf/CSXtjNWrB0dhxOsxDPuo/2nLFcdsW0qnzJcwiuo7bSWBbhfZlw3Juhw==" saltValue="4uqad3/6x4CPKPHjdMiYmw==" spinCount="100000" sheet="1" objects="1" scenarios="1" selectLockedCells="1"/>
  <phoneticPr fontId="7" type="noConversion"/>
  <pageMargins left="0.75" right="0.75" top="0.78" bottom="0.74" header="0.5" footer="0.5"/>
  <pageSetup paperSize="9" orientation="portrait" horizontalDpi="300" verticalDpi="300" r:id="rId1"/>
  <headerFooter alignWithMargins="0">
    <oddFooter>&amp;R&amp;8J. van Dalen Opleidingen SoZaWe-U</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7"/>
  <sheetViews>
    <sheetView showGridLines="0" topLeftCell="A82" workbookViewId="0">
      <selection activeCell="C116" sqref="C116"/>
    </sheetView>
  </sheetViews>
  <sheetFormatPr defaultRowHeight="12.75" x14ac:dyDescent="0.2"/>
  <cols>
    <col min="1" max="1" width="2.28515625" style="3" customWidth="1"/>
    <col min="2" max="2" width="30.140625" style="3" customWidth="1"/>
    <col min="3" max="3" width="9.140625" style="3"/>
    <col min="4" max="4" width="11.85546875" style="3" customWidth="1"/>
    <col min="5" max="5" width="16.42578125" style="98" customWidth="1"/>
    <col min="6" max="6" width="12.28515625" style="3" customWidth="1"/>
    <col min="7" max="7" width="4.28515625" style="3" customWidth="1"/>
    <col min="8" max="8" width="7.140625" style="3" customWidth="1"/>
    <col min="9" max="9" width="12.7109375" style="3" customWidth="1"/>
    <col min="10" max="16384" width="9.140625" style="3"/>
  </cols>
  <sheetData>
    <row r="1" spans="1:7" ht="23.25" customHeight="1" x14ac:dyDescent="0.2"/>
    <row r="2" spans="1:7" ht="21" x14ac:dyDescent="0.35">
      <c r="A2" s="167" t="s">
        <v>116</v>
      </c>
      <c r="B2" s="126"/>
      <c r="C2" s="126"/>
      <c r="D2" s="126"/>
      <c r="E2" s="127"/>
      <c r="F2" s="126"/>
      <c r="G2" s="126"/>
    </row>
    <row r="3" spans="1:7" x14ac:dyDescent="0.2">
      <c r="A3" s="129"/>
      <c r="B3" s="130"/>
      <c r="C3" s="130"/>
      <c r="D3" s="130"/>
      <c r="E3" s="131"/>
      <c r="F3" s="130"/>
      <c r="G3" s="1"/>
    </row>
    <row r="4" spans="1:7" x14ac:dyDescent="0.2">
      <c r="A4" s="50"/>
      <c r="B4" s="52" t="s">
        <v>104</v>
      </c>
      <c r="C4" s="14"/>
      <c r="D4" s="14"/>
      <c r="E4" s="15"/>
      <c r="F4" s="1"/>
      <c r="G4" s="1"/>
    </row>
    <row r="5" spans="1:7" x14ac:dyDescent="0.2">
      <c r="A5" s="50"/>
      <c r="B5" s="16" t="s">
        <v>57</v>
      </c>
      <c r="C5" s="18"/>
      <c r="D5" s="18"/>
      <c r="E5" s="19"/>
      <c r="F5" s="1"/>
      <c r="G5" s="1"/>
    </row>
    <row r="6" spans="1:7" x14ac:dyDescent="0.2">
      <c r="A6" s="50"/>
      <c r="B6" s="1"/>
      <c r="C6" s="1"/>
      <c r="D6" s="1"/>
      <c r="E6" s="51"/>
      <c r="F6" s="1"/>
      <c r="G6" s="1"/>
    </row>
    <row r="7" spans="1:7" x14ac:dyDescent="0.2">
      <c r="A7" s="50"/>
      <c r="B7" s="1" t="s">
        <v>105</v>
      </c>
      <c r="C7" s="1"/>
      <c r="D7" s="1"/>
      <c r="E7" s="51"/>
      <c r="F7" s="1"/>
      <c r="G7" s="1"/>
    </row>
    <row r="8" spans="1:7" x14ac:dyDescent="0.2">
      <c r="A8" s="50"/>
      <c r="B8" s="1"/>
      <c r="C8" s="1"/>
      <c r="D8" s="1"/>
      <c r="E8" s="143" t="s">
        <v>91</v>
      </c>
      <c r="F8" s="144">
        <v>0</v>
      </c>
      <c r="G8" s="1"/>
    </row>
    <row r="9" spans="1:7" x14ac:dyDescent="0.2">
      <c r="A9" s="50"/>
      <c r="B9" s="1"/>
      <c r="C9" s="1"/>
      <c r="D9" s="1"/>
      <c r="E9" s="143" t="s">
        <v>89</v>
      </c>
      <c r="F9" s="144">
        <v>0</v>
      </c>
      <c r="G9" s="1"/>
    </row>
    <row r="10" spans="1:7" x14ac:dyDescent="0.2">
      <c r="A10" s="50"/>
      <c r="B10" s="1"/>
      <c r="C10" s="1"/>
      <c r="D10" s="1"/>
      <c r="E10" s="143" t="s">
        <v>58</v>
      </c>
      <c r="F10" s="144">
        <v>0</v>
      </c>
      <c r="G10" s="1"/>
    </row>
    <row r="11" spans="1:7" x14ac:dyDescent="0.2">
      <c r="A11" s="50"/>
      <c r="B11" s="1"/>
      <c r="C11" s="1"/>
      <c r="D11" s="1"/>
      <c r="E11" s="143" t="s">
        <v>59</v>
      </c>
      <c r="F11" s="144">
        <v>0</v>
      </c>
      <c r="G11" s="1"/>
    </row>
    <row r="12" spans="1:7" x14ac:dyDescent="0.2">
      <c r="A12" s="50"/>
      <c r="B12" s="1"/>
      <c r="C12" s="1"/>
      <c r="D12" s="1"/>
      <c r="E12" s="143" t="s">
        <v>90</v>
      </c>
      <c r="F12" s="144">
        <v>0</v>
      </c>
      <c r="G12" s="1"/>
    </row>
    <row r="13" spans="1:7" ht="9.75" customHeight="1" x14ac:dyDescent="0.2">
      <c r="A13" s="50"/>
      <c r="B13" s="1"/>
      <c r="C13" s="1"/>
      <c r="D13" s="1"/>
      <c r="E13" s="143"/>
      <c r="F13" s="145"/>
      <c r="G13" s="1"/>
    </row>
    <row r="14" spans="1:7" x14ac:dyDescent="0.2">
      <c r="A14" s="50"/>
      <c r="B14" s="3" t="s">
        <v>62</v>
      </c>
      <c r="C14" s="1"/>
      <c r="D14" s="1"/>
      <c r="E14" s="143"/>
      <c r="F14" s="146">
        <v>0</v>
      </c>
      <c r="G14" s="1"/>
    </row>
    <row r="15" spans="1:7" x14ac:dyDescent="0.2">
      <c r="A15" s="50"/>
      <c r="B15" s="1" t="s">
        <v>93</v>
      </c>
      <c r="C15" s="1"/>
      <c r="D15" s="1"/>
      <c r="E15" s="143"/>
      <c r="F15" s="146">
        <v>0</v>
      </c>
      <c r="G15" s="1"/>
    </row>
    <row r="16" spans="1:7" x14ac:dyDescent="0.2">
      <c r="A16" s="50"/>
      <c r="B16" s="1"/>
      <c r="C16" s="143"/>
      <c r="D16" s="145" t="s">
        <v>60</v>
      </c>
      <c r="E16" s="51"/>
      <c r="F16" s="1"/>
      <c r="G16" s="1"/>
    </row>
    <row r="17" spans="1:7" x14ac:dyDescent="0.2">
      <c r="A17" s="50" t="s">
        <v>61</v>
      </c>
      <c r="B17" s="1"/>
      <c r="C17" s="143"/>
      <c r="D17" s="145" t="s">
        <v>60</v>
      </c>
      <c r="E17" s="51"/>
      <c r="F17" s="1"/>
      <c r="G17" s="1"/>
    </row>
    <row r="18" spans="1:7" ht="9.75" customHeight="1" x14ac:dyDescent="0.2">
      <c r="A18" s="50"/>
      <c r="B18" s="1"/>
      <c r="C18" s="1"/>
      <c r="D18" s="1"/>
      <c r="E18" s="51"/>
      <c r="F18" s="1"/>
      <c r="G18" s="1"/>
    </row>
    <row r="19" spans="1:7" ht="12.75" customHeight="1" x14ac:dyDescent="0.2">
      <c r="A19" s="1" t="s">
        <v>92</v>
      </c>
      <c r="B19" s="1"/>
      <c r="C19" s="1"/>
      <c r="D19" s="1"/>
      <c r="E19" s="51"/>
      <c r="F19" s="147">
        <f>F8-F14-F15</f>
        <v>0</v>
      </c>
      <c r="G19" s="1"/>
    </row>
    <row r="20" spans="1:7" ht="12.75" customHeight="1" thickBot="1" x14ac:dyDescent="0.25">
      <c r="A20" s="3" t="s">
        <v>94</v>
      </c>
      <c r="C20" s="1"/>
      <c r="D20" s="1"/>
      <c r="F20" s="148">
        <f>F9+F15</f>
        <v>0</v>
      </c>
      <c r="G20" s="1"/>
    </row>
    <row r="21" spans="1:7" ht="13.5" thickTop="1" x14ac:dyDescent="0.2">
      <c r="A21" s="5" t="s">
        <v>95</v>
      </c>
      <c r="B21" s="5"/>
      <c r="C21" s="5"/>
      <c r="D21" s="5"/>
      <c r="E21" s="110"/>
      <c r="F21" s="149">
        <f>F19+F20</f>
        <v>0</v>
      </c>
      <c r="G21" s="1"/>
    </row>
    <row r="22" spans="1:7" x14ac:dyDescent="0.2">
      <c r="A22" s="5"/>
      <c r="B22" s="5"/>
      <c r="C22" s="5"/>
      <c r="D22" s="5"/>
      <c r="E22" s="110"/>
      <c r="F22" s="168"/>
      <c r="G22" s="1"/>
    </row>
    <row r="23" spans="1:7" x14ac:dyDescent="0.2">
      <c r="A23" s="50" t="s">
        <v>130</v>
      </c>
      <c r="B23" s="1"/>
      <c r="C23" s="1"/>
      <c r="D23" s="1"/>
      <c r="E23" s="51"/>
      <c r="F23" s="1"/>
      <c r="G23" s="1"/>
    </row>
    <row r="24" spans="1:7" x14ac:dyDescent="0.2">
      <c r="A24" s="1"/>
      <c r="B24" s="1"/>
      <c r="C24" s="1"/>
      <c r="D24" s="1"/>
      <c r="E24" s="51"/>
      <c r="F24" s="1"/>
      <c r="G24" s="1"/>
    </row>
    <row r="25" spans="1:7" x14ac:dyDescent="0.2">
      <c r="A25" s="1" t="s">
        <v>1</v>
      </c>
      <c r="B25" s="1"/>
      <c r="C25" s="1"/>
      <c r="D25" s="150">
        <v>0</v>
      </c>
      <c r="E25" s="62">
        <f>D25*2125/12</f>
        <v>0</v>
      </c>
      <c r="F25" s="1"/>
      <c r="G25" s="1"/>
    </row>
    <row r="26" spans="1:7" x14ac:dyDescent="0.2">
      <c r="A26" s="1" t="s">
        <v>4</v>
      </c>
      <c r="B26" s="1"/>
      <c r="C26" s="1"/>
      <c r="E26" s="60"/>
      <c r="F26" s="1"/>
      <c r="G26" s="1"/>
    </row>
    <row r="27" spans="1:7" x14ac:dyDescent="0.2">
      <c r="A27" s="50">
        <v>1</v>
      </c>
      <c r="B27" s="1" t="s">
        <v>2</v>
      </c>
      <c r="C27" s="1"/>
      <c r="D27" s="151"/>
      <c r="E27" s="62">
        <f>IF(D27=0,0,(D27/D28)*2125/12)</f>
        <v>0</v>
      </c>
      <c r="F27" s="1"/>
      <c r="G27" s="1"/>
    </row>
    <row r="28" spans="1:7" x14ac:dyDescent="0.2">
      <c r="A28" s="1"/>
      <c r="B28" s="1" t="s">
        <v>3</v>
      </c>
      <c r="C28" s="1"/>
      <c r="D28" s="152"/>
      <c r="E28" s="60"/>
      <c r="F28" s="1"/>
      <c r="G28" s="1"/>
    </row>
    <row r="29" spans="1:7" x14ac:dyDescent="0.2">
      <c r="A29" s="50">
        <v>2</v>
      </c>
      <c r="B29" s="1" t="s">
        <v>2</v>
      </c>
      <c r="C29" s="1"/>
      <c r="D29" s="151"/>
      <c r="E29" s="62">
        <f>IF(D29=0,0,(D29/D30)*2125/12)</f>
        <v>0</v>
      </c>
      <c r="F29" s="1"/>
      <c r="G29" s="1"/>
    </row>
    <row r="30" spans="1:7" x14ac:dyDescent="0.2">
      <c r="A30" s="1"/>
      <c r="B30" s="1" t="s">
        <v>3</v>
      </c>
      <c r="C30" s="1"/>
      <c r="D30" s="153"/>
      <c r="E30" s="60"/>
      <c r="F30" s="1"/>
      <c r="G30" s="1"/>
    </row>
    <row r="31" spans="1:7" x14ac:dyDescent="0.2">
      <c r="A31" s="1"/>
      <c r="B31" s="1"/>
      <c r="C31" s="1"/>
      <c r="D31" s="1"/>
      <c r="E31" s="51"/>
      <c r="F31" s="1"/>
      <c r="G31" s="1"/>
    </row>
    <row r="32" spans="1:7" x14ac:dyDescent="0.2">
      <c r="A32" s="1" t="s">
        <v>5</v>
      </c>
      <c r="B32" s="1"/>
      <c r="C32" s="1"/>
      <c r="D32" s="1"/>
      <c r="E32" s="51"/>
      <c r="F32" s="67">
        <f>IF((E25+E27+E29)&lt;=2125,(E25+E27+E29),2125)</f>
        <v>0</v>
      </c>
      <c r="G32" s="50" t="s">
        <v>71</v>
      </c>
    </row>
    <row r="33" spans="1:9" x14ac:dyDescent="0.2">
      <c r="A33" s="1"/>
      <c r="B33" s="1"/>
      <c r="C33" s="1"/>
      <c r="D33" s="1"/>
      <c r="E33" s="51"/>
      <c r="F33" s="1"/>
      <c r="G33" s="1"/>
    </row>
    <row r="34" spans="1:9" x14ac:dyDescent="0.2">
      <c r="A34" s="50" t="s">
        <v>131</v>
      </c>
      <c r="B34" s="1"/>
      <c r="C34" s="1"/>
      <c r="D34" s="1"/>
      <c r="E34" s="51"/>
      <c r="F34" s="1"/>
      <c r="G34" s="1"/>
    </row>
    <row r="35" spans="1:9" ht="9.75" customHeight="1" x14ac:dyDescent="0.2">
      <c r="A35" s="1"/>
      <c r="B35" s="1"/>
      <c r="C35" s="1"/>
      <c r="D35" s="1"/>
      <c r="E35" s="51"/>
      <c r="F35" s="1"/>
      <c r="G35" s="1"/>
    </row>
    <row r="36" spans="1:9" x14ac:dyDescent="0.2">
      <c r="A36" s="1" t="s">
        <v>7</v>
      </c>
      <c r="B36" s="1"/>
      <c r="C36" s="1"/>
      <c r="D36" s="1"/>
      <c r="E36" s="51"/>
      <c r="F36" s="1"/>
      <c r="G36" s="1"/>
    </row>
    <row r="37" spans="1:9" ht="13.5" thickBot="1" x14ac:dyDescent="0.25">
      <c r="A37" s="1" t="s">
        <v>8</v>
      </c>
      <c r="B37" s="1"/>
      <c r="C37" s="1"/>
      <c r="D37" s="1"/>
      <c r="E37" s="51"/>
      <c r="F37" s="132">
        <v>0</v>
      </c>
      <c r="G37" s="50" t="s">
        <v>10</v>
      </c>
    </row>
    <row r="38" spans="1:9" ht="13.5" thickTop="1" x14ac:dyDescent="0.2">
      <c r="A38" s="1"/>
      <c r="B38" s="1"/>
      <c r="C38" s="1"/>
      <c r="D38" s="1"/>
      <c r="E38" s="51"/>
      <c r="F38" s="1"/>
      <c r="G38" s="1"/>
    </row>
    <row r="39" spans="1:9" x14ac:dyDescent="0.2">
      <c r="A39" s="50" t="s">
        <v>79</v>
      </c>
      <c r="B39" s="1"/>
      <c r="C39" s="1"/>
      <c r="D39" s="1"/>
      <c r="E39" s="51"/>
      <c r="F39" s="70">
        <f>IF(F32-F37&lt;=0,0,F32-F37)</f>
        <v>0</v>
      </c>
      <c r="G39" s="50" t="s">
        <v>11</v>
      </c>
      <c r="I39" s="113"/>
    </row>
    <row r="40" spans="1:9" x14ac:dyDescent="0.2">
      <c r="A40" s="1" t="s">
        <v>81</v>
      </c>
      <c r="B40" s="1"/>
      <c r="C40" s="1"/>
      <c r="D40" s="1"/>
      <c r="E40" s="51"/>
      <c r="F40" s="71">
        <f>IF(F32-F37&lt;=0,0,IF(F32-F37&gt;=(F21/0.95)*0.152,(F19/0.95)*0.152,F32-F37))</f>
        <v>0</v>
      </c>
      <c r="G40" s="1" t="s">
        <v>82</v>
      </c>
      <c r="I40" s="113"/>
    </row>
    <row r="41" spans="1:9" x14ac:dyDescent="0.2">
      <c r="A41" s="1"/>
      <c r="B41" s="1"/>
      <c r="C41" s="1"/>
      <c r="D41" s="1"/>
      <c r="E41" s="51"/>
      <c r="F41" s="1"/>
      <c r="G41" s="1"/>
      <c r="I41" s="133"/>
    </row>
    <row r="42" spans="1:9" x14ac:dyDescent="0.2">
      <c r="A42" s="50" t="s">
        <v>72</v>
      </c>
      <c r="B42" s="1"/>
      <c r="C42" s="1"/>
      <c r="D42" s="1"/>
      <c r="E42" s="51"/>
      <c r="F42" s="1"/>
      <c r="G42" s="1"/>
    </row>
    <row r="43" spans="1:9" ht="9" customHeight="1" x14ac:dyDescent="0.2">
      <c r="A43" s="1"/>
      <c r="B43" s="1"/>
      <c r="C43" s="1"/>
      <c r="D43" s="1"/>
      <c r="E43" s="51"/>
      <c r="F43" s="1"/>
      <c r="G43" s="1"/>
    </row>
    <row r="44" spans="1:9" x14ac:dyDescent="0.2">
      <c r="A44" s="1" t="s">
        <v>12</v>
      </c>
      <c r="B44" s="1"/>
      <c r="C44" s="1"/>
      <c r="D44" s="1"/>
      <c r="E44" s="51"/>
      <c r="F44" s="71">
        <f>F21</f>
        <v>0</v>
      </c>
      <c r="G44" s="1"/>
    </row>
    <row r="45" spans="1:9" ht="13.5" thickBot="1" x14ac:dyDescent="0.25">
      <c r="A45" s="1" t="s">
        <v>97</v>
      </c>
      <c r="B45" s="1"/>
      <c r="C45" s="1"/>
      <c r="D45" s="1"/>
      <c r="E45" s="51"/>
      <c r="F45" s="72">
        <f>F39</f>
        <v>0</v>
      </c>
      <c r="G45" s="50" t="s">
        <v>11</v>
      </c>
    </row>
    <row r="46" spans="1:9" ht="13.5" thickTop="1" x14ac:dyDescent="0.2">
      <c r="A46" s="1" t="s">
        <v>13</v>
      </c>
      <c r="B46" s="1"/>
      <c r="C46" s="1"/>
      <c r="D46" s="1"/>
      <c r="E46" s="51"/>
      <c r="F46" s="71">
        <f>IF(F44-F45&lt;=0,0,F44-F45)</f>
        <v>0</v>
      </c>
      <c r="G46" s="1"/>
    </row>
    <row r="47" spans="1:9" ht="9.75" customHeight="1" x14ac:dyDescent="0.2">
      <c r="A47" s="1"/>
      <c r="B47" s="1"/>
      <c r="C47" s="1"/>
      <c r="D47" s="1"/>
      <c r="E47" s="51"/>
      <c r="F47" s="71"/>
      <c r="G47" s="1"/>
    </row>
    <row r="48" spans="1:9" x14ac:dyDescent="0.2">
      <c r="A48" s="1" t="s">
        <v>14</v>
      </c>
      <c r="B48" s="1"/>
      <c r="C48" s="1"/>
      <c r="D48" s="71">
        <f>F46</f>
        <v>0</v>
      </c>
      <c r="E48" s="51" t="s">
        <v>126</v>
      </c>
      <c r="F48" s="71">
        <f>F46*19.05%</f>
        <v>0</v>
      </c>
      <c r="G48" s="1"/>
    </row>
    <row r="49" spans="1:7" ht="13.5" thickBot="1" x14ac:dyDescent="0.25">
      <c r="A49" s="1" t="s">
        <v>16</v>
      </c>
      <c r="B49" s="1"/>
      <c r="C49" s="1"/>
      <c r="D49" s="1"/>
      <c r="E49" s="51"/>
      <c r="F49" s="72">
        <f>F45</f>
        <v>0</v>
      </c>
      <c r="G49" s="1"/>
    </row>
    <row r="50" spans="1:7" ht="13.5" thickTop="1" x14ac:dyDescent="0.2">
      <c r="A50" s="114" t="s">
        <v>76</v>
      </c>
      <c r="B50" s="1"/>
      <c r="C50" s="1"/>
      <c r="D50" s="1"/>
      <c r="E50" s="51"/>
      <c r="F50" s="69">
        <f>IF((F48-F49)&lt;0,0,(F48-F49))</f>
        <v>0</v>
      </c>
      <c r="G50" s="1"/>
    </row>
    <row r="51" spans="1:7" x14ac:dyDescent="0.2">
      <c r="A51" s="114"/>
      <c r="B51" s="1"/>
      <c r="C51" s="1"/>
      <c r="D51" s="1"/>
      <c r="E51" s="51"/>
      <c r="F51" s="69"/>
      <c r="G51" s="1"/>
    </row>
    <row r="52" spans="1:7" x14ac:dyDescent="0.2">
      <c r="A52" s="114"/>
      <c r="B52" s="180" t="s">
        <v>134</v>
      </c>
      <c r="C52" s="1"/>
      <c r="D52" s="1"/>
      <c r="E52" s="51"/>
      <c r="F52" s="69"/>
      <c r="G52" s="1"/>
    </row>
    <row r="53" spans="1:7" x14ac:dyDescent="0.2">
      <c r="A53" s="114"/>
      <c r="B53" s="1"/>
      <c r="C53" s="1"/>
      <c r="D53" s="1"/>
      <c r="E53" s="51"/>
      <c r="F53" s="69"/>
      <c r="G53" s="1"/>
    </row>
    <row r="54" spans="1:7" x14ac:dyDescent="0.2">
      <c r="A54" s="114"/>
      <c r="B54" s="1"/>
      <c r="C54" s="1"/>
      <c r="D54" s="1"/>
      <c r="E54" s="51"/>
      <c r="F54" s="69"/>
      <c r="G54" s="1"/>
    </row>
    <row r="55" spans="1:7" x14ac:dyDescent="0.2">
      <c r="A55" s="114"/>
      <c r="B55" s="1"/>
      <c r="C55" s="1"/>
      <c r="D55" s="1"/>
      <c r="E55" s="51"/>
      <c r="F55" s="69"/>
      <c r="G55" s="1"/>
    </row>
    <row r="56" spans="1:7" x14ac:dyDescent="0.2">
      <c r="A56" s="114"/>
      <c r="B56" s="1"/>
      <c r="C56" s="1"/>
      <c r="D56" s="1"/>
      <c r="E56" s="51"/>
      <c r="F56" s="69"/>
      <c r="G56" s="1"/>
    </row>
    <row r="57" spans="1:7" x14ac:dyDescent="0.2">
      <c r="A57" s="114"/>
      <c r="B57" s="1"/>
      <c r="C57" s="1"/>
      <c r="D57" s="1"/>
      <c r="E57" s="51"/>
      <c r="F57" s="69"/>
      <c r="G57" s="1"/>
    </row>
    <row r="58" spans="1:7" x14ac:dyDescent="0.2">
      <c r="A58" s="114"/>
      <c r="B58" s="1"/>
      <c r="C58" s="1"/>
      <c r="D58" s="1"/>
      <c r="E58" s="51"/>
      <c r="F58" s="69"/>
      <c r="G58" s="1"/>
    </row>
    <row r="59" spans="1:7" x14ac:dyDescent="0.2">
      <c r="A59" s="114"/>
      <c r="B59" s="1"/>
      <c r="C59" s="1"/>
      <c r="D59" s="1"/>
      <c r="E59" s="51"/>
      <c r="F59" s="69"/>
      <c r="G59" s="1"/>
    </row>
    <row r="60" spans="1:7" x14ac:dyDescent="0.2">
      <c r="A60" s="1"/>
      <c r="B60" s="1"/>
      <c r="C60" s="1"/>
      <c r="D60" s="1"/>
      <c r="E60" s="51"/>
      <c r="F60" s="1"/>
      <c r="G60" s="1"/>
    </row>
    <row r="61" spans="1:7" x14ac:dyDescent="0.2">
      <c r="A61" s="50" t="s">
        <v>17</v>
      </c>
      <c r="B61" s="1"/>
      <c r="C61" s="1"/>
      <c r="D61" s="1"/>
      <c r="E61" s="51"/>
      <c r="F61" s="1"/>
      <c r="G61" s="1"/>
    </row>
    <row r="62" spans="1:7" ht="9.75" customHeight="1" x14ac:dyDescent="0.2">
      <c r="A62" s="1"/>
      <c r="B62" s="1"/>
      <c r="C62" s="1"/>
      <c r="D62" s="1"/>
      <c r="E62" s="51"/>
      <c r="F62" s="1"/>
      <c r="G62" s="1"/>
    </row>
    <row r="63" spans="1:7" x14ac:dyDescent="0.2">
      <c r="A63" s="1" t="s">
        <v>12</v>
      </c>
      <c r="B63" s="1"/>
      <c r="C63" s="1"/>
      <c r="D63" s="1"/>
      <c r="E63" s="60"/>
      <c r="F63" s="71">
        <f>F21</f>
        <v>0</v>
      </c>
      <c r="G63" s="1"/>
    </row>
    <row r="64" spans="1:7" ht="13.5" thickBot="1" x14ac:dyDescent="0.25">
      <c r="A64" s="1" t="s">
        <v>18</v>
      </c>
      <c r="B64" s="1"/>
      <c r="C64" s="1"/>
      <c r="D64" s="1"/>
      <c r="E64" s="60"/>
      <c r="F64" s="72">
        <f>F50</f>
        <v>0</v>
      </c>
      <c r="G64" s="1"/>
    </row>
    <row r="65" spans="1:7" ht="13.5" thickTop="1" x14ac:dyDescent="0.2">
      <c r="A65" s="1"/>
      <c r="B65" s="1"/>
      <c r="C65" s="1"/>
      <c r="D65" s="1"/>
      <c r="E65" s="60"/>
      <c r="F65" s="71">
        <f>SUM(F63:F64)</f>
        <v>0</v>
      </c>
      <c r="G65" s="1"/>
    </row>
    <row r="66" spans="1:7" ht="13.5" thickBot="1" x14ac:dyDescent="0.25">
      <c r="A66" s="1" t="s">
        <v>98</v>
      </c>
      <c r="B66" s="1"/>
      <c r="C66" s="1"/>
      <c r="D66" s="1"/>
      <c r="E66" s="60"/>
      <c r="F66" s="134">
        <v>1.0529999999999999</v>
      </c>
      <c r="G66" s="1"/>
    </row>
    <row r="67" spans="1:7" ht="13.5" thickTop="1" x14ac:dyDescent="0.2">
      <c r="A67" s="1" t="s">
        <v>74</v>
      </c>
      <c r="B67" s="1"/>
      <c r="C67" s="1"/>
      <c r="D67" s="71"/>
      <c r="E67" s="51"/>
      <c r="F67" s="74">
        <f>F65*F66</f>
        <v>0</v>
      </c>
      <c r="G67" s="1"/>
    </row>
    <row r="68" spans="1:7" ht="9.75" customHeight="1" x14ac:dyDescent="0.2">
      <c r="A68" s="1"/>
      <c r="B68" s="1"/>
      <c r="C68" s="1"/>
      <c r="D68" s="71"/>
      <c r="E68" s="51"/>
      <c r="F68" s="71"/>
      <c r="G68" s="1"/>
    </row>
    <row r="69" spans="1:7" x14ac:dyDescent="0.2">
      <c r="A69" s="114" t="s">
        <v>85</v>
      </c>
      <c r="B69" s="1"/>
      <c r="C69" s="1" t="s">
        <v>110</v>
      </c>
      <c r="D69" s="71">
        <f>F67</f>
        <v>0</v>
      </c>
      <c r="E69" s="122">
        <f>5%*F67</f>
        <v>0</v>
      </c>
      <c r="F69" s="71"/>
      <c r="G69" s="1"/>
    </row>
    <row r="70" spans="1:7" ht="4.5" customHeight="1" x14ac:dyDescent="0.2">
      <c r="A70" s="4"/>
      <c r="B70" s="4"/>
      <c r="C70" s="4"/>
      <c r="D70" s="4"/>
      <c r="E70" s="169"/>
      <c r="F70" s="170"/>
      <c r="G70" s="4"/>
    </row>
    <row r="71" spans="1:7" x14ac:dyDescent="0.2">
      <c r="A71" s="1"/>
      <c r="B71" s="1"/>
      <c r="C71" s="1"/>
      <c r="D71" s="1"/>
      <c r="E71" s="135"/>
      <c r="F71" s="1"/>
      <c r="G71" s="1"/>
    </row>
    <row r="72" spans="1:7" x14ac:dyDescent="0.2">
      <c r="A72" s="50" t="s">
        <v>77</v>
      </c>
      <c r="B72" s="1"/>
      <c r="C72" s="1"/>
      <c r="D72" s="1"/>
      <c r="E72" s="51"/>
      <c r="F72" s="1"/>
      <c r="G72" s="1"/>
    </row>
    <row r="73" spans="1:7" x14ac:dyDescent="0.2">
      <c r="A73" s="1"/>
      <c r="B73" s="1"/>
      <c r="C73" s="1"/>
      <c r="D73" s="1"/>
      <c r="E73" s="51"/>
      <c r="F73" s="1"/>
      <c r="G73" s="1"/>
    </row>
    <row r="74" spans="1:7" x14ac:dyDescent="0.2">
      <c r="A74" s="1" t="s">
        <v>12</v>
      </c>
      <c r="B74" s="1"/>
      <c r="C74" s="1"/>
      <c r="D74" s="1"/>
      <c r="E74" s="60">
        <f>F19</f>
        <v>0</v>
      </c>
      <c r="F74" s="1"/>
      <c r="G74" s="1"/>
    </row>
    <row r="75" spans="1:7" x14ac:dyDescent="0.2">
      <c r="A75" s="1" t="s">
        <v>19</v>
      </c>
      <c r="B75" s="1"/>
      <c r="C75" s="1"/>
      <c r="D75" s="1"/>
      <c r="E75" s="60">
        <f>F20</f>
        <v>0</v>
      </c>
      <c r="F75" s="1"/>
      <c r="G75" s="1"/>
    </row>
    <row r="76" spans="1:7" x14ac:dyDescent="0.2">
      <c r="A76" s="1" t="s">
        <v>20</v>
      </c>
      <c r="B76" s="1"/>
      <c r="C76" s="1"/>
      <c r="D76" s="1"/>
      <c r="E76" s="60">
        <f>IF(F50&lt;0.4,0,F50)</f>
        <v>0</v>
      </c>
      <c r="F76" s="1"/>
      <c r="G76" s="1"/>
    </row>
    <row r="77" spans="1:7" ht="13.5" thickBot="1" x14ac:dyDescent="0.25">
      <c r="A77" s="1" t="s">
        <v>75</v>
      </c>
      <c r="B77" s="1"/>
      <c r="C77" s="1"/>
      <c r="D77" s="1"/>
      <c r="E77" s="78">
        <f>E69</f>
        <v>0</v>
      </c>
      <c r="F77" s="1"/>
      <c r="G77" s="1"/>
    </row>
    <row r="78" spans="1:7" ht="13.5" thickTop="1" x14ac:dyDescent="0.2">
      <c r="A78" s="1" t="s">
        <v>99</v>
      </c>
      <c r="B78" s="1"/>
      <c r="C78" s="1"/>
      <c r="D78" s="1"/>
      <c r="E78" s="60">
        <f>SUM(E74:E77)</f>
        <v>0</v>
      </c>
      <c r="F78" s="1"/>
      <c r="G78" s="1"/>
    </row>
    <row r="79" spans="1:7" x14ac:dyDescent="0.2">
      <c r="A79" s="1"/>
      <c r="B79" s="1"/>
      <c r="C79" s="1"/>
      <c r="D79" s="1"/>
      <c r="E79" s="60"/>
      <c r="F79" s="1"/>
      <c r="G79" s="1"/>
    </row>
    <row r="80" spans="1:7" x14ac:dyDescent="0.2">
      <c r="A80" s="50" t="s">
        <v>103</v>
      </c>
      <c r="B80" s="1"/>
      <c r="C80" s="1"/>
      <c r="D80" s="1"/>
      <c r="E80" s="60"/>
      <c r="F80" s="1"/>
      <c r="G80" s="1"/>
    </row>
    <row r="81" spans="1:9" x14ac:dyDescent="0.2">
      <c r="A81" s="1"/>
      <c r="B81" s="1"/>
      <c r="C81" s="1"/>
      <c r="D81" s="1"/>
      <c r="E81" s="60"/>
      <c r="F81" s="1"/>
      <c r="G81" s="1"/>
    </row>
    <row r="82" spans="1:9" x14ac:dyDescent="0.2">
      <c r="A82" s="50" t="s">
        <v>100</v>
      </c>
      <c r="B82" s="50"/>
      <c r="C82" s="50"/>
      <c r="D82" s="50"/>
      <c r="E82" s="67">
        <f>INT(E78)</f>
        <v>0</v>
      </c>
      <c r="F82" s="1"/>
      <c r="G82" s="1"/>
    </row>
    <row r="83" spans="1:9" x14ac:dyDescent="0.2">
      <c r="A83" s="50" t="s">
        <v>101</v>
      </c>
      <c r="B83" s="50"/>
      <c r="C83" s="50"/>
      <c r="D83" s="50"/>
      <c r="E83" s="67">
        <f>INT(E75)</f>
        <v>0</v>
      </c>
      <c r="F83" s="50" t="s">
        <v>82</v>
      </c>
      <c r="G83" s="1"/>
    </row>
    <row r="84" spans="1:9" x14ac:dyDescent="0.2">
      <c r="A84" s="50" t="s">
        <v>22</v>
      </c>
      <c r="B84" s="50"/>
      <c r="C84" s="50"/>
      <c r="D84" s="50"/>
      <c r="E84" s="67">
        <f>CEILING(E76,1)</f>
        <v>0</v>
      </c>
      <c r="F84" s="1"/>
      <c r="G84" s="1"/>
    </row>
    <row r="85" spans="1:9" x14ac:dyDescent="0.2">
      <c r="A85" s="50" t="s">
        <v>75</v>
      </c>
      <c r="B85" s="50"/>
      <c r="C85" s="50"/>
      <c r="D85" s="50"/>
      <c r="E85" s="67">
        <f>CEILING(E69,1)</f>
        <v>0</v>
      </c>
      <c r="F85" s="1"/>
      <c r="G85" s="1"/>
    </row>
    <row r="86" spans="1:9" x14ac:dyDescent="0.2">
      <c r="A86" s="1"/>
      <c r="B86" s="1"/>
      <c r="C86" s="1"/>
      <c r="D86" s="1"/>
      <c r="E86" s="51"/>
      <c r="F86" s="1"/>
      <c r="G86" s="1"/>
    </row>
    <row r="87" spans="1:9" x14ac:dyDescent="0.2">
      <c r="A87" s="1"/>
      <c r="B87" s="1"/>
      <c r="C87" s="1"/>
      <c r="D87" s="1"/>
      <c r="E87" s="51"/>
      <c r="F87" s="1"/>
      <c r="G87" s="1"/>
    </row>
    <row r="88" spans="1:9" x14ac:dyDescent="0.2">
      <c r="A88" s="157" t="s">
        <v>63</v>
      </c>
      <c r="B88" s="157"/>
      <c r="C88" s="157"/>
      <c r="D88" s="157"/>
      <c r="E88" s="158"/>
      <c r="F88" s="123"/>
      <c r="G88" s="1"/>
    </row>
    <row r="89" spans="1:9" x14ac:dyDescent="0.2">
      <c r="A89" s="10"/>
      <c r="B89" s="10"/>
      <c r="C89" s="10"/>
      <c r="D89" s="10"/>
      <c r="E89" s="82"/>
      <c r="F89" s="5"/>
      <c r="G89" s="1"/>
    </row>
    <row r="90" spans="1:9" x14ac:dyDescent="0.2">
      <c r="A90" s="10"/>
      <c r="B90" s="10" t="s">
        <v>64</v>
      </c>
      <c r="C90" s="10"/>
      <c r="D90" s="160">
        <f>F8-F19</f>
        <v>0</v>
      </c>
      <c r="E90" s="82"/>
      <c r="F90" s="163"/>
      <c r="G90" s="1"/>
    </row>
    <row r="91" spans="1:9" x14ac:dyDescent="0.2">
      <c r="A91" s="10"/>
      <c r="B91" s="10"/>
      <c r="C91" s="10"/>
      <c r="D91" s="10"/>
      <c r="E91" s="82"/>
      <c r="F91" s="5"/>
      <c r="G91" s="1"/>
    </row>
    <row r="92" spans="1:9" x14ac:dyDescent="0.2">
      <c r="A92" s="10"/>
      <c r="B92" s="161" t="s">
        <v>75</v>
      </c>
      <c r="C92" s="161"/>
      <c r="D92" s="10"/>
      <c r="E92" s="82">
        <f>F12-E77</f>
        <v>0</v>
      </c>
      <c r="F92" s="163"/>
      <c r="G92" s="1"/>
      <c r="I92" s="32"/>
    </row>
    <row r="93" spans="1:9" ht="13.5" thickBot="1" x14ac:dyDescent="0.25">
      <c r="A93" s="10"/>
      <c r="B93" s="10" t="s">
        <v>65</v>
      </c>
      <c r="C93" s="10"/>
      <c r="D93" s="162">
        <f>F11-E76</f>
        <v>0</v>
      </c>
      <c r="E93" s="82"/>
      <c r="F93" s="163"/>
      <c r="G93" s="1"/>
    </row>
    <row r="94" spans="1:9" ht="13.5" thickTop="1" x14ac:dyDescent="0.2">
      <c r="A94" s="171"/>
      <c r="B94" s="171" t="s">
        <v>66</v>
      </c>
      <c r="C94" s="171"/>
      <c r="D94" s="172">
        <f>SUM(D90:D93)</f>
        <v>0</v>
      </c>
      <c r="E94" s="173"/>
      <c r="F94" s="163"/>
      <c r="G94" s="1"/>
    </row>
    <row r="95" spans="1:9" x14ac:dyDescent="0.2">
      <c r="A95" s="1"/>
      <c r="B95" s="1"/>
      <c r="C95" s="1"/>
      <c r="D95" s="1"/>
      <c r="E95" s="51"/>
      <c r="F95" s="1"/>
      <c r="G95" s="1"/>
    </row>
    <row r="96" spans="1:9" x14ac:dyDescent="0.2">
      <c r="A96" s="1"/>
      <c r="B96" s="1"/>
      <c r="C96" s="1"/>
      <c r="D96" s="1"/>
      <c r="E96" s="51"/>
      <c r="F96" s="1"/>
      <c r="G96" s="1"/>
    </row>
    <row r="97" spans="1:7" x14ac:dyDescent="0.2">
      <c r="A97" s="1"/>
      <c r="B97" s="1"/>
      <c r="C97" s="1"/>
      <c r="D97" s="1"/>
      <c r="E97" s="51"/>
      <c r="F97" s="1"/>
      <c r="G97" s="1"/>
    </row>
    <row r="98" spans="1:7" x14ac:dyDescent="0.2">
      <c r="A98" s="1"/>
      <c r="B98" s="1"/>
      <c r="C98" s="1"/>
      <c r="D98" s="1"/>
      <c r="E98" s="51"/>
      <c r="F98" s="1"/>
      <c r="G98" s="1"/>
    </row>
    <row r="99" spans="1:7" x14ac:dyDescent="0.2">
      <c r="A99" s="1"/>
      <c r="B99" s="84" t="s">
        <v>67</v>
      </c>
      <c r="C99" s="85"/>
      <c r="D99" s="85"/>
      <c r="E99" s="86"/>
      <c r="F99" s="87"/>
      <c r="G99" s="1"/>
    </row>
    <row r="100" spans="1:7" x14ac:dyDescent="0.2">
      <c r="A100" s="1"/>
      <c r="B100" s="89"/>
      <c r="C100" s="90"/>
      <c r="D100" s="90"/>
      <c r="E100" s="90"/>
      <c r="F100" s="91"/>
      <c r="G100" s="1"/>
    </row>
    <row r="101" spans="1:7" x14ac:dyDescent="0.2">
      <c r="A101" s="1"/>
      <c r="B101" s="89"/>
      <c r="C101" s="90"/>
      <c r="D101" s="90"/>
      <c r="E101" s="90"/>
      <c r="F101" s="91"/>
      <c r="G101" s="1"/>
    </row>
    <row r="102" spans="1:7" x14ac:dyDescent="0.2">
      <c r="A102" s="1"/>
      <c r="B102" s="89"/>
      <c r="C102" s="90"/>
      <c r="D102" s="90"/>
      <c r="E102" s="90"/>
      <c r="F102" s="91"/>
      <c r="G102" s="1"/>
    </row>
    <row r="103" spans="1:7" x14ac:dyDescent="0.2">
      <c r="A103" s="1"/>
      <c r="B103" s="89"/>
      <c r="C103" s="90"/>
      <c r="D103" s="90"/>
      <c r="E103" s="90"/>
      <c r="F103" s="91"/>
      <c r="G103" s="1"/>
    </row>
    <row r="104" spans="1:7" x14ac:dyDescent="0.2">
      <c r="A104" s="1"/>
      <c r="B104" s="89"/>
      <c r="C104" s="90"/>
      <c r="D104" s="90"/>
      <c r="E104" s="90"/>
      <c r="F104" s="91"/>
      <c r="G104" s="1"/>
    </row>
    <row r="105" spans="1:7" x14ac:dyDescent="0.2">
      <c r="A105" s="1"/>
      <c r="B105" s="89"/>
      <c r="C105" s="90"/>
      <c r="D105" s="90"/>
      <c r="E105" s="90"/>
      <c r="F105" s="91"/>
      <c r="G105" s="1"/>
    </row>
    <row r="106" spans="1:7" x14ac:dyDescent="0.2">
      <c r="A106" s="1"/>
      <c r="B106" s="89"/>
      <c r="C106" s="90"/>
      <c r="D106" s="90"/>
      <c r="E106" s="90"/>
      <c r="F106" s="91"/>
      <c r="G106" s="1"/>
    </row>
    <row r="107" spans="1:7" x14ac:dyDescent="0.2">
      <c r="A107" s="1"/>
      <c r="B107" s="89"/>
      <c r="C107" s="90"/>
      <c r="D107" s="90"/>
      <c r="E107" s="90"/>
      <c r="F107" s="91"/>
      <c r="G107" s="1"/>
    </row>
    <row r="108" spans="1:7" x14ac:dyDescent="0.2">
      <c r="A108" s="1"/>
      <c r="B108" s="89"/>
      <c r="C108" s="90"/>
      <c r="D108" s="90"/>
      <c r="E108" s="90"/>
      <c r="F108" s="91"/>
      <c r="G108" s="1"/>
    </row>
    <row r="109" spans="1:7" x14ac:dyDescent="0.2">
      <c r="A109" s="1"/>
      <c r="B109" s="89"/>
      <c r="C109" s="90"/>
      <c r="D109" s="90"/>
      <c r="E109" s="90"/>
      <c r="F109" s="91"/>
      <c r="G109" s="1"/>
    </row>
    <row r="110" spans="1:7" x14ac:dyDescent="0.2">
      <c r="A110" s="1"/>
      <c r="B110" s="89"/>
      <c r="C110" s="90"/>
      <c r="D110" s="90"/>
      <c r="E110" s="90"/>
      <c r="F110" s="91"/>
      <c r="G110" s="1"/>
    </row>
    <row r="111" spans="1:7" x14ac:dyDescent="0.2">
      <c r="A111" s="1"/>
      <c r="B111" s="89"/>
      <c r="C111" s="90"/>
      <c r="D111" s="90"/>
      <c r="E111" s="90"/>
      <c r="F111" s="91"/>
      <c r="G111" s="1"/>
    </row>
    <row r="112" spans="1:7" x14ac:dyDescent="0.2">
      <c r="A112" s="1"/>
      <c r="B112" s="89"/>
      <c r="C112" s="90"/>
      <c r="D112" s="90"/>
      <c r="E112" s="90"/>
      <c r="F112" s="91"/>
      <c r="G112" s="1"/>
    </row>
    <row r="113" spans="1:7" x14ac:dyDescent="0.2">
      <c r="A113" s="1"/>
      <c r="B113" s="89"/>
      <c r="C113" s="90"/>
      <c r="D113" s="90"/>
      <c r="E113" s="90"/>
      <c r="F113" s="91"/>
      <c r="G113" s="1"/>
    </row>
    <row r="114" spans="1:7" x14ac:dyDescent="0.2">
      <c r="A114" s="1"/>
      <c r="B114" s="89"/>
      <c r="C114" s="90"/>
      <c r="D114" s="90"/>
      <c r="E114" s="90"/>
      <c r="F114" s="91"/>
      <c r="G114" s="1"/>
    </row>
    <row r="115" spans="1:7" x14ac:dyDescent="0.2">
      <c r="A115" s="1"/>
      <c r="B115" s="97"/>
      <c r="C115" s="18"/>
      <c r="D115" s="18"/>
      <c r="E115" s="18"/>
      <c r="F115" s="19"/>
      <c r="G115" s="1"/>
    </row>
    <row r="116" spans="1:7" x14ac:dyDescent="0.2">
      <c r="A116" s="1"/>
      <c r="B116" s="180" t="s">
        <v>134</v>
      </c>
      <c r="C116" s="90"/>
      <c r="D116" s="90"/>
      <c r="E116" s="90"/>
      <c r="F116" s="90"/>
      <c r="G116" s="1"/>
    </row>
    <row r="117" spans="1:7" x14ac:dyDescent="0.2">
      <c r="A117" s="1"/>
      <c r="B117" s="90"/>
      <c r="C117" s="90"/>
      <c r="D117" s="90"/>
      <c r="E117" s="90"/>
      <c r="F117" s="90"/>
      <c r="G117" s="1"/>
    </row>
    <row r="118" spans="1:7" x14ac:dyDescent="0.2">
      <c r="A118" s="1"/>
      <c r="B118" s="90"/>
      <c r="C118" s="90"/>
      <c r="D118" s="90"/>
      <c r="E118" s="90"/>
      <c r="F118" s="90"/>
      <c r="G118" s="1"/>
    </row>
    <row r="119" spans="1:7" x14ac:dyDescent="0.2">
      <c r="A119" s="1"/>
      <c r="B119" s="90"/>
      <c r="C119" s="90"/>
      <c r="D119" s="90"/>
      <c r="E119" s="90"/>
      <c r="F119" s="90"/>
      <c r="G119" s="1"/>
    </row>
    <row r="120" spans="1:7" x14ac:dyDescent="0.2">
      <c r="A120" s="1"/>
      <c r="B120" s="90"/>
      <c r="C120" s="90"/>
      <c r="D120" s="90"/>
      <c r="E120" s="90"/>
      <c r="F120" s="90"/>
      <c r="G120" s="1"/>
    </row>
    <row r="121" spans="1:7" x14ac:dyDescent="0.2">
      <c r="A121" s="1"/>
      <c r="B121" s="90"/>
      <c r="C121" s="90"/>
      <c r="D121" s="90"/>
      <c r="E121" s="90"/>
      <c r="F121" s="90"/>
      <c r="G121" s="1"/>
    </row>
    <row r="122" spans="1:7" x14ac:dyDescent="0.2">
      <c r="A122" s="1"/>
      <c r="B122" s="90"/>
      <c r="C122" s="90"/>
      <c r="D122" s="90"/>
      <c r="E122" s="90"/>
      <c r="F122" s="90"/>
      <c r="G122" s="1"/>
    </row>
    <row r="123" spans="1:7" x14ac:dyDescent="0.2">
      <c r="A123" s="1"/>
      <c r="B123" s="90"/>
      <c r="C123" s="90"/>
      <c r="D123" s="90"/>
      <c r="E123" s="90"/>
      <c r="F123" s="90"/>
      <c r="G123" s="1"/>
    </row>
    <row r="124" spans="1:7" x14ac:dyDescent="0.2">
      <c r="A124" s="1"/>
      <c r="B124" s="90"/>
      <c r="C124" s="90"/>
      <c r="D124" s="90"/>
      <c r="E124" s="90"/>
      <c r="F124" s="90"/>
      <c r="G124" s="1"/>
    </row>
    <row r="125" spans="1:7" x14ac:dyDescent="0.2">
      <c r="A125" s="1"/>
      <c r="B125" s="90"/>
      <c r="C125" s="90"/>
      <c r="D125" s="90"/>
      <c r="E125" s="90"/>
      <c r="F125" s="90"/>
      <c r="G125" s="1"/>
    </row>
    <row r="126" spans="1:7" x14ac:dyDescent="0.2">
      <c r="A126" s="1"/>
      <c r="B126" s="90"/>
      <c r="C126" s="90"/>
      <c r="D126" s="90"/>
      <c r="E126" s="90"/>
      <c r="F126" s="90"/>
      <c r="G126" s="1"/>
    </row>
    <row r="127" spans="1:7" x14ac:dyDescent="0.2">
      <c r="A127" s="5"/>
      <c r="B127" s="5"/>
      <c r="C127" s="5"/>
      <c r="D127" s="5"/>
      <c r="E127" s="110"/>
      <c r="F127" s="5"/>
      <c r="G127" s="5"/>
    </row>
  </sheetData>
  <sheetProtection algorithmName="SHA-512" hashValue="h6qcFRb4xLSOCodxWEsisQz/TLkiigI0m7C7z+VtHebE6X0hn1FVY90C584DIxTHAyae1gMljk9X7DxdE1I0wg==" saltValue="5h+oqImhoqcIpRXt1j7bfA==" spinCount="100000" sheet="1" objects="1" scenarios="1" selectLockedCells="1"/>
  <phoneticPr fontId="7" type="noConversion"/>
  <pageMargins left="0.75" right="0.75" top="0.79" bottom="0.72" header="0.5" footer="0.5"/>
  <pageSetup paperSize="9" orientation="portrait" r:id="rId1"/>
  <headerFooter alignWithMargins="0">
    <oddFooter>&amp;R&amp;8J. van Dalen Opleidingen SoZaWe-U</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0"/>
  <sheetViews>
    <sheetView showGridLines="0" topLeftCell="A5" workbookViewId="0">
      <selection activeCell="C5" sqref="C5"/>
    </sheetView>
  </sheetViews>
  <sheetFormatPr defaultRowHeight="12.75" x14ac:dyDescent="0.2"/>
  <cols>
    <col min="1" max="1" width="2.28515625" style="3" customWidth="1"/>
    <col min="2" max="2" width="30.140625" style="3" customWidth="1"/>
    <col min="3" max="3" width="9.140625" style="3"/>
    <col min="4" max="4" width="11.85546875" style="3" customWidth="1"/>
    <col min="5" max="5" width="16.42578125" style="98" customWidth="1"/>
    <col min="6" max="6" width="12.28515625" style="3" customWidth="1"/>
    <col min="7" max="7" width="3" style="3" customWidth="1"/>
    <col min="8" max="8" width="7.140625" style="3" customWidth="1"/>
    <col min="9" max="9" width="12.7109375" style="3" customWidth="1"/>
    <col min="10" max="16384" width="9.140625" style="3"/>
  </cols>
  <sheetData>
    <row r="1" spans="1:9" ht="21.75" customHeight="1" x14ac:dyDescent="0.2"/>
    <row r="2" spans="1:9" ht="21" x14ac:dyDescent="0.35">
      <c r="A2" s="174" t="s">
        <v>115</v>
      </c>
      <c r="B2" s="137"/>
      <c r="C2" s="126"/>
      <c r="D2" s="126"/>
      <c r="E2" s="127"/>
      <c r="F2" s="126"/>
      <c r="G2" s="126"/>
      <c r="H2" s="2"/>
    </row>
    <row r="3" spans="1:9" x14ac:dyDescent="0.2">
      <c r="A3" s="175" t="s">
        <v>24</v>
      </c>
      <c r="B3" s="137"/>
      <c r="C3" s="126"/>
      <c r="D3" s="126"/>
      <c r="E3" s="127"/>
      <c r="F3" s="126"/>
      <c r="G3" s="126"/>
    </row>
    <row r="4" spans="1:9" x14ac:dyDescent="0.2">
      <c r="A4" s="129"/>
      <c r="B4" s="130"/>
      <c r="C4" s="130"/>
      <c r="D4" s="130"/>
      <c r="E4" s="131"/>
      <c r="F4" s="130"/>
      <c r="G4" s="130"/>
    </row>
    <row r="5" spans="1:9" x14ac:dyDescent="0.2">
      <c r="A5" s="50"/>
      <c r="B5" s="52" t="s">
        <v>104</v>
      </c>
      <c r="C5" s="14"/>
      <c r="D5" s="14"/>
      <c r="E5" s="15"/>
      <c r="F5" s="1"/>
      <c r="G5" s="1"/>
    </row>
    <row r="6" spans="1:9" x14ac:dyDescent="0.2">
      <c r="A6" s="50"/>
      <c r="B6" s="16" t="s">
        <v>57</v>
      </c>
      <c r="C6" s="18"/>
      <c r="D6" s="18"/>
      <c r="E6" s="19"/>
      <c r="F6" s="1"/>
      <c r="G6" s="1"/>
    </row>
    <row r="7" spans="1:9" x14ac:dyDescent="0.2">
      <c r="A7" s="50"/>
      <c r="B7" s="1"/>
      <c r="C7" s="1"/>
      <c r="D7" s="1"/>
      <c r="E7" s="51"/>
      <c r="F7" s="1"/>
      <c r="G7" s="1"/>
    </row>
    <row r="8" spans="1:9" x14ac:dyDescent="0.2">
      <c r="A8" s="50"/>
      <c r="B8" s="1" t="s">
        <v>114</v>
      </c>
      <c r="C8" s="1"/>
      <c r="D8" s="1"/>
      <c r="E8" s="51"/>
      <c r="F8" s="1"/>
      <c r="G8" s="1"/>
    </row>
    <row r="9" spans="1:9" x14ac:dyDescent="0.2">
      <c r="A9" s="50"/>
      <c r="B9" s="1"/>
      <c r="C9" s="1"/>
      <c r="D9" s="1"/>
      <c r="E9" s="143" t="s">
        <v>91</v>
      </c>
      <c r="F9" s="144">
        <v>0</v>
      </c>
      <c r="G9" s="1"/>
    </row>
    <row r="10" spans="1:9" x14ac:dyDescent="0.2">
      <c r="A10" s="50"/>
      <c r="B10" s="1"/>
      <c r="C10" s="1"/>
      <c r="D10" s="1"/>
      <c r="E10" s="143" t="s">
        <v>89</v>
      </c>
      <c r="F10" s="144">
        <v>0</v>
      </c>
      <c r="G10" s="1"/>
    </row>
    <row r="11" spans="1:9" x14ac:dyDescent="0.2">
      <c r="A11" s="50"/>
      <c r="B11" s="1"/>
      <c r="C11" s="1"/>
      <c r="D11" s="1"/>
      <c r="E11" s="143" t="s">
        <v>58</v>
      </c>
      <c r="F11" s="144">
        <v>0</v>
      </c>
      <c r="G11" s="1"/>
    </row>
    <row r="12" spans="1:9" x14ac:dyDescent="0.2">
      <c r="A12" s="50"/>
      <c r="B12" s="1"/>
      <c r="C12" s="1"/>
      <c r="D12" s="1"/>
      <c r="E12" s="143" t="s">
        <v>59</v>
      </c>
      <c r="F12" s="144">
        <v>0</v>
      </c>
      <c r="G12" s="1"/>
    </row>
    <row r="13" spans="1:9" x14ac:dyDescent="0.2">
      <c r="A13" s="50"/>
      <c r="B13" s="1"/>
      <c r="C13" s="1"/>
      <c r="D13" s="1"/>
      <c r="E13" s="143" t="s">
        <v>90</v>
      </c>
      <c r="F13" s="144">
        <v>0</v>
      </c>
      <c r="G13" s="1"/>
      <c r="I13" s="32"/>
    </row>
    <row r="14" spans="1:9" ht="9.75" customHeight="1" x14ac:dyDescent="0.2">
      <c r="A14" s="50"/>
      <c r="B14" s="1"/>
      <c r="C14" s="1"/>
      <c r="D14" s="1"/>
      <c r="E14" s="143"/>
      <c r="F14" s="145"/>
      <c r="G14" s="1"/>
    </row>
    <row r="15" spans="1:9" x14ac:dyDescent="0.2">
      <c r="A15" s="50"/>
      <c r="B15" s="3" t="s">
        <v>132</v>
      </c>
      <c r="C15" s="1"/>
      <c r="D15" s="1"/>
      <c r="E15" s="143"/>
      <c r="F15" s="146">
        <v>0</v>
      </c>
      <c r="G15" s="1"/>
    </row>
    <row r="16" spans="1:9" x14ac:dyDescent="0.2">
      <c r="A16" s="50"/>
      <c r="B16" s="1" t="s">
        <v>93</v>
      </c>
      <c r="C16" s="1"/>
      <c r="D16" s="1"/>
      <c r="E16" s="143"/>
      <c r="F16" s="146">
        <v>0</v>
      </c>
      <c r="G16" s="1"/>
    </row>
    <row r="17" spans="1:7" x14ac:dyDescent="0.2">
      <c r="A17" s="50"/>
      <c r="B17" s="1"/>
      <c r="C17" s="143"/>
      <c r="D17" s="145" t="s">
        <v>60</v>
      </c>
      <c r="E17" s="51"/>
      <c r="F17" s="1"/>
      <c r="G17" s="1"/>
    </row>
    <row r="18" spans="1:7" x14ac:dyDescent="0.2">
      <c r="A18" s="50" t="s">
        <v>61</v>
      </c>
      <c r="B18" s="1"/>
      <c r="C18" s="143"/>
      <c r="D18" s="145" t="s">
        <v>60</v>
      </c>
      <c r="E18" s="51"/>
      <c r="F18" s="1"/>
      <c r="G18" s="1"/>
    </row>
    <row r="19" spans="1:7" ht="9.75" customHeight="1" x14ac:dyDescent="0.2">
      <c r="A19" s="50"/>
      <c r="B19" s="1"/>
      <c r="C19" s="1"/>
      <c r="D19" s="1"/>
      <c r="E19" s="51"/>
      <c r="F19" s="1"/>
      <c r="G19" s="1"/>
    </row>
    <row r="20" spans="1:7" ht="12.75" customHeight="1" x14ac:dyDescent="0.2">
      <c r="A20" s="1" t="s">
        <v>92</v>
      </c>
      <c r="B20" s="1"/>
      <c r="C20" s="1"/>
      <c r="D20" s="1"/>
      <c r="E20" s="51"/>
      <c r="F20" s="147">
        <f>F9-F15-F16</f>
        <v>0</v>
      </c>
      <c r="G20" s="1"/>
    </row>
    <row r="21" spans="1:7" ht="12.75" customHeight="1" thickBot="1" x14ac:dyDescent="0.25">
      <c r="A21" s="3" t="s">
        <v>94</v>
      </c>
      <c r="C21" s="1"/>
      <c r="D21" s="1"/>
      <c r="F21" s="148">
        <f>F10+F16</f>
        <v>0</v>
      </c>
      <c r="G21" s="1"/>
    </row>
    <row r="22" spans="1:7" ht="13.5" thickTop="1" x14ac:dyDescent="0.2">
      <c r="A22" s="5" t="s">
        <v>95</v>
      </c>
      <c r="B22" s="5"/>
      <c r="C22" s="5"/>
      <c r="D22" s="5"/>
      <c r="E22" s="110"/>
      <c r="F22" s="149">
        <f>F20+F21</f>
        <v>0</v>
      </c>
      <c r="G22" s="1"/>
    </row>
    <row r="23" spans="1:7" x14ac:dyDescent="0.2">
      <c r="A23" s="5"/>
      <c r="B23" s="5"/>
      <c r="C23" s="5"/>
      <c r="D23" s="5"/>
      <c r="E23" s="110"/>
      <c r="F23" s="168"/>
      <c r="G23" s="1"/>
    </row>
    <row r="24" spans="1:7" x14ac:dyDescent="0.2">
      <c r="A24" s="50" t="s">
        <v>133</v>
      </c>
      <c r="B24" s="1"/>
      <c r="C24" s="1"/>
      <c r="D24" s="1"/>
      <c r="E24" s="51"/>
      <c r="F24" s="1"/>
      <c r="G24" s="1"/>
    </row>
    <row r="25" spans="1:7" ht="9.75" customHeight="1" x14ac:dyDescent="0.2">
      <c r="A25" s="1"/>
      <c r="B25" s="1"/>
      <c r="C25" s="1"/>
      <c r="D25" s="1"/>
      <c r="E25" s="51"/>
      <c r="F25" s="1"/>
      <c r="G25" s="1"/>
    </row>
    <row r="26" spans="1:7" x14ac:dyDescent="0.2">
      <c r="A26" s="1" t="s">
        <v>1</v>
      </c>
      <c r="B26" s="1"/>
      <c r="C26" s="1"/>
      <c r="D26" s="150">
        <v>0</v>
      </c>
      <c r="E26" s="62">
        <f>D26*1696/12</f>
        <v>0</v>
      </c>
      <c r="F26" s="1"/>
      <c r="G26" s="1"/>
    </row>
    <row r="27" spans="1:7" x14ac:dyDescent="0.2">
      <c r="A27" s="1" t="s">
        <v>4</v>
      </c>
      <c r="B27" s="1"/>
      <c r="C27" s="1"/>
      <c r="E27" s="60"/>
      <c r="F27" s="1"/>
      <c r="G27" s="1"/>
    </row>
    <row r="28" spans="1:7" x14ac:dyDescent="0.2">
      <c r="A28" s="50">
        <v>1</v>
      </c>
      <c r="B28" s="1" t="s">
        <v>2</v>
      </c>
      <c r="C28" s="1"/>
      <c r="D28" s="151">
        <v>0</v>
      </c>
      <c r="E28" s="62">
        <f>IF(D28=0,0,(D28/D29)*1696/12)</f>
        <v>0</v>
      </c>
      <c r="F28" s="1"/>
      <c r="G28" s="1"/>
    </row>
    <row r="29" spans="1:7" x14ac:dyDescent="0.2">
      <c r="A29" s="1"/>
      <c r="B29" s="1" t="s">
        <v>3</v>
      </c>
      <c r="C29" s="1"/>
      <c r="D29" s="152">
        <v>0</v>
      </c>
      <c r="E29" s="60"/>
      <c r="F29" s="1"/>
      <c r="G29" s="1"/>
    </row>
    <row r="30" spans="1:7" x14ac:dyDescent="0.2">
      <c r="A30" s="50">
        <v>2</v>
      </c>
      <c r="B30" s="1" t="s">
        <v>2</v>
      </c>
      <c r="C30" s="1"/>
      <c r="D30" s="151">
        <v>0</v>
      </c>
      <c r="E30" s="62">
        <f>IF(D30=0,0,(D30/D31)*1696/12)</f>
        <v>0</v>
      </c>
      <c r="F30" s="1"/>
      <c r="G30" s="1"/>
    </row>
    <row r="31" spans="1:7" x14ac:dyDescent="0.2">
      <c r="A31" s="1"/>
      <c r="B31" s="1" t="s">
        <v>3</v>
      </c>
      <c r="C31" s="1"/>
      <c r="D31" s="153">
        <v>0</v>
      </c>
      <c r="E31" s="60"/>
      <c r="F31" s="1"/>
      <c r="G31" s="1"/>
    </row>
    <row r="32" spans="1:7" ht="9.75" customHeight="1" x14ac:dyDescent="0.2">
      <c r="A32" s="1"/>
      <c r="B32" s="1"/>
      <c r="C32" s="1"/>
      <c r="D32" s="1"/>
      <c r="E32" s="51"/>
      <c r="F32" s="1"/>
      <c r="G32" s="1"/>
    </row>
    <row r="33" spans="1:9" x14ac:dyDescent="0.2">
      <c r="A33" s="1" t="s">
        <v>5</v>
      </c>
      <c r="B33" s="1"/>
      <c r="C33" s="1"/>
      <c r="D33" s="1"/>
      <c r="E33" s="51"/>
      <c r="F33" s="67">
        <f>IF((E26+E28+E30)&lt;=1696,(E26+E28+E30),1696)</f>
        <v>0</v>
      </c>
      <c r="G33" s="50" t="s">
        <v>71</v>
      </c>
    </row>
    <row r="34" spans="1:9" x14ac:dyDescent="0.2">
      <c r="A34" s="1"/>
      <c r="B34" s="1"/>
      <c r="C34" s="1"/>
      <c r="D34" s="1"/>
      <c r="E34" s="51"/>
      <c r="F34" s="1"/>
      <c r="G34" s="1"/>
    </row>
    <row r="35" spans="1:9" x14ac:dyDescent="0.2">
      <c r="A35" s="50" t="s">
        <v>131</v>
      </c>
      <c r="B35" s="1"/>
      <c r="C35" s="1"/>
      <c r="D35" s="1"/>
      <c r="E35" s="51"/>
      <c r="F35" s="1"/>
      <c r="G35" s="1"/>
    </row>
    <row r="36" spans="1:9" x14ac:dyDescent="0.2">
      <c r="A36" s="1"/>
      <c r="B36" s="1"/>
      <c r="C36" s="1"/>
      <c r="D36" s="1"/>
      <c r="E36" s="51"/>
      <c r="F36" s="1"/>
      <c r="G36" s="1"/>
    </row>
    <row r="37" spans="1:9" x14ac:dyDescent="0.2">
      <c r="A37" s="1" t="s">
        <v>7</v>
      </c>
      <c r="B37" s="1"/>
      <c r="C37" s="1"/>
      <c r="D37" s="1"/>
      <c r="E37" s="51"/>
      <c r="F37" s="1"/>
      <c r="G37" s="1"/>
    </row>
    <row r="38" spans="1:9" ht="13.5" thickBot="1" x14ac:dyDescent="0.25">
      <c r="A38" s="1" t="s">
        <v>127</v>
      </c>
      <c r="B38" s="1"/>
      <c r="C38" s="1"/>
      <c r="D38" s="1"/>
      <c r="E38" s="51"/>
      <c r="F38" s="132">
        <v>0</v>
      </c>
      <c r="G38" s="50" t="s">
        <v>10</v>
      </c>
    </row>
    <row r="39" spans="1:9" ht="13.5" thickTop="1" x14ac:dyDescent="0.2">
      <c r="A39" s="1"/>
      <c r="B39" s="1"/>
      <c r="C39" s="1"/>
      <c r="D39" s="1"/>
      <c r="E39" s="51"/>
      <c r="F39" s="1"/>
      <c r="G39" s="1"/>
    </row>
    <row r="40" spans="1:9" x14ac:dyDescent="0.2">
      <c r="A40" s="50" t="s">
        <v>9</v>
      </c>
      <c r="B40" s="1"/>
      <c r="C40" s="1"/>
      <c r="D40" s="1"/>
      <c r="E40" s="51"/>
      <c r="F40" s="70">
        <f>IF(F33-F38&lt;=0,0,F33-F38)</f>
        <v>0</v>
      </c>
      <c r="G40" s="50" t="s">
        <v>11</v>
      </c>
      <c r="I40" s="113"/>
    </row>
    <row r="41" spans="1:9" x14ac:dyDescent="0.2">
      <c r="A41" s="1" t="s">
        <v>81</v>
      </c>
      <c r="B41" s="1"/>
      <c r="C41" s="1"/>
      <c r="D41" s="1"/>
      <c r="E41" s="51"/>
      <c r="F41" s="71">
        <f>IF(F33-F38&lt;=0,0,IF(F33-F38&gt;=(F22/0.95)*0.152,(F22/0.95)*0.152,F33-F38))</f>
        <v>0</v>
      </c>
      <c r="G41" s="1" t="s">
        <v>82</v>
      </c>
      <c r="I41" s="113"/>
    </row>
    <row r="42" spans="1:9" x14ac:dyDescent="0.2">
      <c r="A42" s="1"/>
      <c r="B42" s="1"/>
      <c r="C42" s="1"/>
      <c r="D42" s="1"/>
      <c r="E42" s="51"/>
      <c r="F42" s="1"/>
      <c r="G42" s="1"/>
      <c r="I42" s="133"/>
    </row>
    <row r="43" spans="1:9" x14ac:dyDescent="0.2">
      <c r="A43" s="50" t="s">
        <v>72</v>
      </c>
      <c r="B43" s="1"/>
      <c r="C43" s="1"/>
      <c r="D43" s="1"/>
      <c r="E43" s="51"/>
      <c r="F43" s="1"/>
      <c r="G43" s="1"/>
    </row>
    <row r="44" spans="1:9" ht="9.75" customHeight="1" x14ac:dyDescent="0.2">
      <c r="A44" s="1"/>
      <c r="B44" s="1"/>
      <c r="C44" s="1"/>
      <c r="D44" s="1"/>
      <c r="E44" s="51"/>
      <c r="F44" s="1"/>
      <c r="G44" s="1"/>
    </row>
    <row r="45" spans="1:9" x14ac:dyDescent="0.2">
      <c r="A45" s="1" t="s">
        <v>12</v>
      </c>
      <c r="B45" s="1"/>
      <c r="C45" s="1"/>
      <c r="D45" s="1"/>
      <c r="E45" s="51"/>
      <c r="F45" s="71">
        <f>F22</f>
        <v>0</v>
      </c>
      <c r="G45" s="1"/>
    </row>
    <row r="46" spans="1:9" ht="13.5" thickBot="1" x14ac:dyDescent="0.25">
      <c r="A46" s="1" t="s">
        <v>97</v>
      </c>
      <c r="B46" s="1"/>
      <c r="C46" s="1"/>
      <c r="D46" s="1"/>
      <c r="E46" s="51"/>
      <c r="F46" s="72">
        <f>F40</f>
        <v>0</v>
      </c>
      <c r="G46" s="50" t="s">
        <v>11</v>
      </c>
    </row>
    <row r="47" spans="1:9" ht="13.5" thickTop="1" x14ac:dyDescent="0.2">
      <c r="A47" s="1" t="s">
        <v>13</v>
      </c>
      <c r="B47" s="1"/>
      <c r="C47" s="1"/>
      <c r="D47" s="1"/>
      <c r="E47" s="51"/>
      <c r="F47" s="71">
        <f>IF(F45-F46&lt;=0,0,F45-F46)</f>
        <v>0</v>
      </c>
      <c r="G47" s="1"/>
    </row>
    <row r="48" spans="1:9" ht="9.75" customHeight="1" x14ac:dyDescent="0.2">
      <c r="A48" s="1"/>
      <c r="B48" s="1"/>
      <c r="C48" s="1"/>
      <c r="D48" s="1"/>
      <c r="E48" s="51"/>
      <c r="F48" s="71"/>
      <c r="G48" s="1"/>
    </row>
    <row r="49" spans="1:7" x14ac:dyDescent="0.2">
      <c r="A49" s="1" t="s">
        <v>14</v>
      </c>
      <c r="B49" s="1"/>
      <c r="C49" s="1"/>
      <c r="D49" s="71">
        <f>F47</f>
        <v>0</v>
      </c>
      <c r="E49" s="51" t="s">
        <v>126</v>
      </c>
      <c r="F49" s="71">
        <f>F47*19.05%</f>
        <v>0</v>
      </c>
      <c r="G49" s="1"/>
    </row>
    <row r="50" spans="1:7" ht="13.5" thickBot="1" x14ac:dyDescent="0.25">
      <c r="A50" s="1" t="s">
        <v>16</v>
      </c>
      <c r="B50" s="1"/>
      <c r="C50" s="1"/>
      <c r="D50" s="1"/>
      <c r="E50" s="51"/>
      <c r="F50" s="72">
        <f>F46</f>
        <v>0</v>
      </c>
      <c r="G50" s="1"/>
    </row>
    <row r="51" spans="1:7" ht="13.5" thickTop="1" x14ac:dyDescent="0.2">
      <c r="A51" s="114" t="s">
        <v>76</v>
      </c>
      <c r="B51" s="1"/>
      <c r="C51" s="1"/>
      <c r="D51" s="1"/>
      <c r="E51" s="51"/>
      <c r="F51" s="69">
        <f>IF((F49-F50)&lt;0,0,(F49-F50))</f>
        <v>0</v>
      </c>
      <c r="G51" s="1"/>
    </row>
    <row r="52" spans="1:7" x14ac:dyDescent="0.2">
      <c r="A52" s="114"/>
      <c r="B52" s="1"/>
      <c r="C52" s="1"/>
      <c r="D52" s="1"/>
      <c r="E52" s="51"/>
      <c r="F52" s="69"/>
      <c r="G52" s="1"/>
    </row>
    <row r="53" spans="1:7" x14ac:dyDescent="0.2">
      <c r="A53" s="114"/>
      <c r="B53" s="1"/>
      <c r="C53" s="1"/>
      <c r="D53" s="1"/>
      <c r="E53" s="51"/>
      <c r="F53" s="69"/>
      <c r="G53" s="1"/>
    </row>
    <row r="54" spans="1:7" x14ac:dyDescent="0.2">
      <c r="A54" s="114"/>
      <c r="B54" s="180" t="s">
        <v>134</v>
      </c>
      <c r="C54" s="1"/>
      <c r="D54" s="1"/>
      <c r="E54" s="51"/>
      <c r="F54" s="69"/>
      <c r="G54" s="1"/>
    </row>
    <row r="55" spans="1:7" x14ac:dyDescent="0.2">
      <c r="A55" s="114"/>
      <c r="B55" s="1"/>
      <c r="C55" s="1"/>
      <c r="D55" s="1"/>
      <c r="E55" s="51"/>
      <c r="F55" s="69"/>
      <c r="G55" s="1"/>
    </row>
    <row r="56" spans="1:7" x14ac:dyDescent="0.2">
      <c r="A56" s="114"/>
      <c r="B56" s="1"/>
      <c r="C56" s="1"/>
      <c r="D56" s="1"/>
      <c r="E56" s="51"/>
      <c r="F56" s="69"/>
      <c r="G56" s="1"/>
    </row>
    <row r="57" spans="1:7" x14ac:dyDescent="0.2">
      <c r="A57" s="114"/>
      <c r="B57" s="1"/>
      <c r="C57" s="1"/>
      <c r="D57" s="1"/>
      <c r="E57" s="51"/>
      <c r="F57" s="69"/>
      <c r="G57" s="1"/>
    </row>
    <row r="58" spans="1:7" x14ac:dyDescent="0.2">
      <c r="A58" s="114"/>
      <c r="B58" s="1"/>
      <c r="C58" s="1"/>
      <c r="D58" s="1"/>
      <c r="E58" s="51"/>
      <c r="F58" s="69"/>
      <c r="G58" s="1"/>
    </row>
    <row r="59" spans="1:7" x14ac:dyDescent="0.2">
      <c r="A59" s="114"/>
      <c r="B59" s="1"/>
      <c r="C59" s="1"/>
      <c r="D59" s="1"/>
      <c r="E59" s="51"/>
      <c r="F59" s="69"/>
      <c r="G59" s="1"/>
    </row>
    <row r="60" spans="1:7" x14ac:dyDescent="0.2">
      <c r="A60" s="114"/>
      <c r="B60" s="1"/>
      <c r="C60" s="1"/>
      <c r="D60" s="1"/>
      <c r="E60" s="51"/>
      <c r="F60" s="69"/>
      <c r="G60" s="1"/>
    </row>
    <row r="61" spans="1:7" x14ac:dyDescent="0.2">
      <c r="A61" s="1"/>
      <c r="B61" s="1"/>
      <c r="C61" s="1"/>
      <c r="D61" s="1"/>
      <c r="E61" s="51"/>
      <c r="F61" s="1"/>
      <c r="G61" s="1"/>
    </row>
    <row r="62" spans="1:7" x14ac:dyDescent="0.2">
      <c r="A62" s="50" t="s">
        <v>17</v>
      </c>
      <c r="B62" s="1"/>
      <c r="C62" s="1"/>
      <c r="D62" s="1"/>
      <c r="E62" s="51"/>
      <c r="F62" s="1"/>
      <c r="G62" s="1"/>
    </row>
    <row r="63" spans="1:7" ht="9.75" customHeight="1" x14ac:dyDescent="0.2">
      <c r="A63" s="1"/>
      <c r="B63" s="1"/>
      <c r="C63" s="1"/>
      <c r="D63" s="1"/>
      <c r="E63" s="51"/>
      <c r="F63" s="1"/>
      <c r="G63" s="1"/>
    </row>
    <row r="64" spans="1:7" x14ac:dyDescent="0.2">
      <c r="A64" s="1" t="s">
        <v>12</v>
      </c>
      <c r="B64" s="1"/>
      <c r="C64" s="1"/>
      <c r="D64" s="1"/>
      <c r="E64" s="60"/>
      <c r="F64" s="71">
        <f>F22</f>
        <v>0</v>
      </c>
      <c r="G64" s="1"/>
    </row>
    <row r="65" spans="1:9" ht="13.5" thickBot="1" x14ac:dyDescent="0.25">
      <c r="A65" s="1" t="s">
        <v>18</v>
      </c>
      <c r="B65" s="1"/>
      <c r="C65" s="1"/>
      <c r="D65" s="1"/>
      <c r="E65" s="60"/>
      <c r="F65" s="72">
        <f>F51</f>
        <v>0</v>
      </c>
      <c r="G65" s="1"/>
    </row>
    <row r="66" spans="1:9" ht="13.5" thickTop="1" x14ac:dyDescent="0.2">
      <c r="A66" s="1"/>
      <c r="B66" s="1"/>
      <c r="C66" s="1"/>
      <c r="D66" s="1"/>
      <c r="E66" s="60"/>
      <c r="F66" s="71">
        <f>SUM(F64:F65)</f>
        <v>0</v>
      </c>
      <c r="G66" s="1"/>
    </row>
    <row r="67" spans="1:9" ht="13.5" thickBot="1" x14ac:dyDescent="0.25">
      <c r="A67" s="1" t="s">
        <v>98</v>
      </c>
      <c r="B67" s="1"/>
      <c r="C67" s="1"/>
      <c r="D67" s="1"/>
      <c r="E67" s="60"/>
      <c r="F67" s="134">
        <v>1.0529999999999999</v>
      </c>
      <c r="G67" s="1"/>
    </row>
    <row r="68" spans="1:9" ht="13.5" thickTop="1" x14ac:dyDescent="0.2">
      <c r="A68" s="1" t="s">
        <v>74</v>
      </c>
      <c r="B68" s="1"/>
      <c r="C68" s="1"/>
      <c r="D68" s="71"/>
      <c r="E68" s="51"/>
      <c r="F68" s="74">
        <f>F66*F67</f>
        <v>0</v>
      </c>
      <c r="G68" s="1"/>
    </row>
    <row r="69" spans="1:9" ht="9.75" customHeight="1" x14ac:dyDescent="0.2">
      <c r="A69" s="1"/>
      <c r="B69" s="1"/>
      <c r="C69" s="1"/>
      <c r="D69" s="71"/>
      <c r="E69" s="51"/>
      <c r="F69" s="71"/>
      <c r="G69" s="1"/>
    </row>
    <row r="70" spans="1:9" x14ac:dyDescent="0.2">
      <c r="A70" s="114" t="s">
        <v>85</v>
      </c>
      <c r="B70" s="1"/>
      <c r="C70" s="1" t="s">
        <v>110</v>
      </c>
      <c r="D70" s="71">
        <f>F68</f>
        <v>0</v>
      </c>
      <c r="E70" s="122">
        <f>5%*F68</f>
        <v>0</v>
      </c>
      <c r="F70" s="71"/>
      <c r="G70" s="1"/>
    </row>
    <row r="71" spans="1:9" ht="3.75" customHeight="1" x14ac:dyDescent="0.2">
      <c r="A71" s="4"/>
      <c r="B71" s="4"/>
      <c r="C71" s="4"/>
      <c r="D71" s="4"/>
      <c r="E71" s="169"/>
      <c r="F71" s="170"/>
      <c r="G71" s="4"/>
    </row>
    <row r="72" spans="1:9" x14ac:dyDescent="0.2">
      <c r="A72" s="1"/>
      <c r="B72" s="1"/>
      <c r="C72" s="1"/>
      <c r="D72" s="1"/>
      <c r="E72" s="135"/>
      <c r="F72" s="1"/>
      <c r="G72" s="1"/>
    </row>
    <row r="73" spans="1:9" x14ac:dyDescent="0.2">
      <c r="A73" s="50" t="s">
        <v>77</v>
      </c>
      <c r="B73" s="1"/>
      <c r="C73" s="1"/>
      <c r="D73" s="1"/>
      <c r="E73" s="51"/>
      <c r="F73" s="1"/>
      <c r="G73" s="1"/>
    </row>
    <row r="74" spans="1:9" x14ac:dyDescent="0.2">
      <c r="A74" s="1"/>
      <c r="B74" s="1"/>
      <c r="C74" s="1"/>
      <c r="D74" s="1"/>
      <c r="E74" s="51"/>
      <c r="F74" s="1"/>
      <c r="G74" s="1"/>
    </row>
    <row r="75" spans="1:9" x14ac:dyDescent="0.2">
      <c r="A75" s="1" t="s">
        <v>12</v>
      </c>
      <c r="B75" s="1"/>
      <c r="C75" s="1"/>
      <c r="D75" s="1"/>
      <c r="E75" s="60">
        <f>F20</f>
        <v>0</v>
      </c>
      <c r="F75" s="1"/>
      <c r="G75" s="1"/>
    </row>
    <row r="76" spans="1:9" x14ac:dyDescent="0.2">
      <c r="A76" s="1" t="s">
        <v>19</v>
      </c>
      <c r="B76" s="1"/>
      <c r="C76" s="1"/>
      <c r="D76" s="1"/>
      <c r="E76" s="60">
        <f>F21</f>
        <v>0</v>
      </c>
      <c r="F76" s="1"/>
      <c r="G76" s="1"/>
    </row>
    <row r="77" spans="1:9" x14ac:dyDescent="0.2">
      <c r="A77" s="1" t="s">
        <v>20</v>
      </c>
      <c r="B77" s="1"/>
      <c r="C77" s="1"/>
      <c r="D77" s="1"/>
      <c r="E77" s="60">
        <f>IF(F51&lt;0.4,0,F51)</f>
        <v>0</v>
      </c>
      <c r="F77" s="1"/>
      <c r="G77" s="1"/>
    </row>
    <row r="78" spans="1:9" ht="13.5" thickBot="1" x14ac:dyDescent="0.25">
      <c r="A78" s="1" t="s">
        <v>75</v>
      </c>
      <c r="B78" s="1"/>
      <c r="C78" s="1"/>
      <c r="D78" s="1"/>
      <c r="E78" s="78">
        <f>E70</f>
        <v>0</v>
      </c>
      <c r="F78" s="1"/>
      <c r="G78" s="1"/>
      <c r="I78" s="32"/>
    </row>
    <row r="79" spans="1:9" ht="13.5" thickTop="1" x14ac:dyDescent="0.2">
      <c r="A79" s="1" t="s">
        <v>99</v>
      </c>
      <c r="B79" s="1"/>
      <c r="C79" s="1"/>
      <c r="D79" s="1"/>
      <c r="E79" s="60">
        <f>SUM(E75:E78)</f>
        <v>0</v>
      </c>
      <c r="F79" s="1"/>
      <c r="G79" s="1"/>
      <c r="I79" s="32"/>
    </row>
    <row r="80" spans="1:9" x14ac:dyDescent="0.2">
      <c r="A80" s="1"/>
      <c r="B80" s="1"/>
      <c r="C80" s="1"/>
      <c r="D80" s="1"/>
      <c r="E80" s="60"/>
      <c r="F80" s="1"/>
      <c r="G80" s="1"/>
    </row>
    <row r="81" spans="1:9" x14ac:dyDescent="0.2">
      <c r="A81" s="50" t="s">
        <v>103</v>
      </c>
      <c r="B81" s="1"/>
      <c r="C81" s="1"/>
      <c r="D81" s="1"/>
      <c r="E81" s="60"/>
      <c r="F81" s="1"/>
      <c r="G81" s="1"/>
    </row>
    <row r="82" spans="1:9" x14ac:dyDescent="0.2">
      <c r="A82" s="1"/>
      <c r="B82" s="1"/>
      <c r="C82" s="1"/>
      <c r="D82" s="1"/>
      <c r="E82" s="60"/>
      <c r="F82" s="1"/>
      <c r="G82" s="1"/>
    </row>
    <row r="83" spans="1:9" x14ac:dyDescent="0.2">
      <c r="A83" s="50" t="s">
        <v>100</v>
      </c>
      <c r="B83" s="50"/>
      <c r="C83" s="50"/>
      <c r="D83" s="50"/>
      <c r="E83" s="67">
        <f>INT(E79)</f>
        <v>0</v>
      </c>
      <c r="F83" s="1"/>
      <c r="G83" s="1"/>
      <c r="I83" s="32"/>
    </row>
    <row r="84" spans="1:9" x14ac:dyDescent="0.2">
      <c r="A84" s="50" t="s">
        <v>101</v>
      </c>
      <c r="B84" s="50"/>
      <c r="C84" s="50"/>
      <c r="D84" s="50"/>
      <c r="E84" s="67">
        <f>INT(E76)</f>
        <v>0</v>
      </c>
      <c r="F84" s="50" t="s">
        <v>82</v>
      </c>
      <c r="G84" s="1"/>
    </row>
    <row r="85" spans="1:9" x14ac:dyDescent="0.2">
      <c r="A85" s="50" t="s">
        <v>22</v>
      </c>
      <c r="B85" s="50"/>
      <c r="C85" s="50"/>
      <c r="D85" s="50"/>
      <c r="E85" s="67">
        <f>CEILING(E77,1)</f>
        <v>0</v>
      </c>
      <c r="F85" s="1"/>
      <c r="G85" s="1"/>
    </row>
    <row r="86" spans="1:9" x14ac:dyDescent="0.2">
      <c r="A86" s="50" t="s">
        <v>75</v>
      </c>
      <c r="B86" s="50"/>
      <c r="C86" s="50"/>
      <c r="D86" s="50"/>
      <c r="E86" s="67">
        <f>CEILING(E70,1)</f>
        <v>0</v>
      </c>
      <c r="F86" s="1"/>
      <c r="G86" s="1"/>
    </row>
    <row r="87" spans="1:9" x14ac:dyDescent="0.2">
      <c r="A87" s="1"/>
      <c r="B87" s="1"/>
      <c r="C87" s="1"/>
      <c r="D87" s="1"/>
      <c r="E87" s="51"/>
      <c r="F87" s="1"/>
      <c r="G87" s="1"/>
    </row>
    <row r="88" spans="1:9" x14ac:dyDescent="0.2">
      <c r="A88" s="1"/>
      <c r="B88" s="1"/>
      <c r="C88" s="1"/>
      <c r="D88" s="1"/>
      <c r="E88" s="51"/>
      <c r="F88" s="1"/>
      <c r="G88" s="1"/>
    </row>
    <row r="89" spans="1:9" x14ac:dyDescent="0.2">
      <c r="A89" s="157" t="s">
        <v>63</v>
      </c>
      <c r="B89" s="157"/>
      <c r="C89" s="157"/>
      <c r="D89" s="157"/>
      <c r="E89" s="158"/>
      <c r="F89" s="123"/>
      <c r="G89" s="1"/>
    </row>
    <row r="90" spans="1:9" x14ac:dyDescent="0.2">
      <c r="A90" s="10"/>
      <c r="B90" s="10"/>
      <c r="C90" s="10"/>
      <c r="D90" s="10"/>
      <c r="E90" s="82"/>
      <c r="F90" s="5"/>
      <c r="G90" s="1"/>
    </row>
    <row r="91" spans="1:9" x14ac:dyDescent="0.2">
      <c r="A91" s="10"/>
      <c r="B91" s="10" t="s">
        <v>64</v>
      </c>
      <c r="C91" s="10"/>
      <c r="D91" s="160">
        <f>F9-F20</f>
        <v>0</v>
      </c>
      <c r="E91" s="82"/>
      <c r="F91" s="163"/>
      <c r="G91" s="1"/>
      <c r="I91" s="32"/>
    </row>
    <row r="92" spans="1:9" x14ac:dyDescent="0.2">
      <c r="A92" s="10"/>
      <c r="B92" s="10"/>
      <c r="C92" s="10"/>
      <c r="D92" s="10"/>
      <c r="E92" s="82"/>
      <c r="F92" s="5"/>
      <c r="G92" s="1"/>
      <c r="I92" s="32"/>
    </row>
    <row r="93" spans="1:9" x14ac:dyDescent="0.2">
      <c r="A93" s="10"/>
      <c r="B93" s="161" t="s">
        <v>75</v>
      </c>
      <c r="C93" s="161"/>
      <c r="D93" s="10"/>
      <c r="E93" s="82">
        <f>F13-E78</f>
        <v>0</v>
      </c>
      <c r="F93" s="163"/>
      <c r="G93" s="1"/>
    </row>
    <row r="94" spans="1:9" ht="13.5" thickBot="1" x14ac:dyDescent="0.25">
      <c r="A94" s="10"/>
      <c r="B94" s="10" t="s">
        <v>65</v>
      </c>
      <c r="C94" s="10"/>
      <c r="D94" s="162">
        <f>F12-E77</f>
        <v>0</v>
      </c>
      <c r="E94" s="82"/>
      <c r="F94" s="163"/>
      <c r="G94" s="1"/>
    </row>
    <row r="95" spans="1:9" ht="13.5" thickTop="1" x14ac:dyDescent="0.2">
      <c r="A95" s="171"/>
      <c r="B95" s="171" t="s">
        <v>66</v>
      </c>
      <c r="C95" s="171"/>
      <c r="D95" s="172">
        <f>SUM(D91:D94)</f>
        <v>0</v>
      </c>
      <c r="E95" s="173"/>
      <c r="F95" s="163"/>
      <c r="G95" s="1"/>
    </row>
    <row r="96" spans="1:9" x14ac:dyDescent="0.2">
      <c r="A96" s="1"/>
      <c r="B96" s="1"/>
      <c r="C96" s="1"/>
      <c r="D96" s="1"/>
      <c r="E96" s="51"/>
      <c r="F96" s="1"/>
      <c r="G96" s="1"/>
      <c r="I96" s="32"/>
    </row>
    <row r="97" spans="1:7" x14ac:dyDescent="0.2">
      <c r="A97" s="1"/>
      <c r="B97" s="1"/>
      <c r="C97" s="1"/>
      <c r="D97" s="1"/>
      <c r="E97" s="51"/>
      <c r="F97" s="1"/>
      <c r="G97" s="1"/>
    </row>
    <row r="98" spans="1:7" x14ac:dyDescent="0.2">
      <c r="A98" s="1"/>
      <c r="B98" s="84" t="s">
        <v>67</v>
      </c>
      <c r="C98" s="85"/>
      <c r="D98" s="85"/>
      <c r="E98" s="86"/>
      <c r="F98" s="87"/>
      <c r="G98" s="1"/>
    </row>
    <row r="99" spans="1:7" x14ac:dyDescent="0.2">
      <c r="A99" s="1"/>
      <c r="B99" s="89"/>
      <c r="C99" s="90"/>
      <c r="D99" s="90"/>
      <c r="E99" s="90"/>
      <c r="F99" s="91"/>
      <c r="G99" s="1"/>
    </row>
    <row r="100" spans="1:7" x14ac:dyDescent="0.2">
      <c r="A100" s="1"/>
      <c r="B100" s="89"/>
      <c r="C100" s="90"/>
      <c r="D100" s="90"/>
      <c r="E100" s="90"/>
      <c r="F100" s="91"/>
      <c r="G100" s="1"/>
    </row>
    <row r="101" spans="1:7" x14ac:dyDescent="0.2">
      <c r="A101" s="1"/>
      <c r="B101" s="89"/>
      <c r="C101" s="90"/>
      <c r="D101" s="90"/>
      <c r="E101" s="90"/>
      <c r="F101" s="91"/>
      <c r="G101" s="1"/>
    </row>
    <row r="102" spans="1:7" x14ac:dyDescent="0.2">
      <c r="A102" s="1"/>
      <c r="B102" s="89"/>
      <c r="C102" s="90"/>
      <c r="D102" s="90"/>
      <c r="E102" s="90"/>
      <c r="F102" s="91"/>
      <c r="G102" s="1"/>
    </row>
    <row r="103" spans="1:7" x14ac:dyDescent="0.2">
      <c r="A103" s="1"/>
      <c r="B103" s="89"/>
      <c r="C103" s="90"/>
      <c r="D103" s="90"/>
      <c r="E103" s="90"/>
      <c r="F103" s="91"/>
      <c r="G103" s="1"/>
    </row>
    <row r="104" spans="1:7" x14ac:dyDescent="0.2">
      <c r="A104" s="1"/>
      <c r="B104" s="89"/>
      <c r="C104" s="90"/>
      <c r="D104" s="90"/>
      <c r="E104" s="90"/>
      <c r="F104" s="91"/>
      <c r="G104" s="1"/>
    </row>
    <row r="105" spans="1:7" x14ac:dyDescent="0.2">
      <c r="A105" s="1"/>
      <c r="B105" s="89"/>
      <c r="C105" s="90"/>
      <c r="D105" s="90"/>
      <c r="E105" s="90"/>
      <c r="F105" s="91"/>
      <c r="G105" s="1"/>
    </row>
    <row r="106" spans="1:7" x14ac:dyDescent="0.2">
      <c r="A106" s="1"/>
      <c r="B106" s="89"/>
      <c r="C106" s="90"/>
      <c r="D106" s="90"/>
      <c r="E106" s="90"/>
      <c r="F106" s="91"/>
      <c r="G106" s="1"/>
    </row>
    <row r="107" spans="1:7" x14ac:dyDescent="0.2">
      <c r="A107" s="1"/>
      <c r="B107" s="89"/>
      <c r="C107" s="90"/>
      <c r="D107" s="90"/>
      <c r="E107" s="90"/>
      <c r="F107" s="91"/>
      <c r="G107" s="1"/>
    </row>
    <row r="108" spans="1:7" x14ac:dyDescent="0.2">
      <c r="A108" s="1"/>
      <c r="B108" s="89"/>
      <c r="C108" s="90"/>
      <c r="D108" s="90"/>
      <c r="E108" s="90"/>
      <c r="F108" s="91"/>
      <c r="G108" s="1"/>
    </row>
    <row r="109" spans="1:7" x14ac:dyDescent="0.2">
      <c r="A109" s="1"/>
      <c r="B109" s="89"/>
      <c r="C109" s="90"/>
      <c r="D109" s="90"/>
      <c r="E109" s="90"/>
      <c r="F109" s="91"/>
      <c r="G109" s="1"/>
    </row>
    <row r="110" spans="1:7" x14ac:dyDescent="0.2">
      <c r="A110" s="1"/>
      <c r="B110" s="89"/>
      <c r="C110" s="90"/>
      <c r="D110" s="90"/>
      <c r="E110" s="90"/>
      <c r="F110" s="91"/>
      <c r="G110" s="1"/>
    </row>
    <row r="111" spans="1:7" x14ac:dyDescent="0.2">
      <c r="A111" s="1"/>
      <c r="B111" s="89"/>
      <c r="C111" s="90"/>
      <c r="D111" s="90"/>
      <c r="E111" s="90"/>
      <c r="F111" s="91"/>
      <c r="G111" s="1"/>
    </row>
    <row r="112" spans="1:7" x14ac:dyDescent="0.2">
      <c r="A112" s="1"/>
      <c r="B112" s="89"/>
      <c r="C112" s="90"/>
      <c r="D112" s="90"/>
      <c r="E112" s="90"/>
      <c r="F112" s="91"/>
      <c r="G112" s="1"/>
    </row>
    <row r="113" spans="1:7" x14ac:dyDescent="0.2">
      <c r="A113" s="1"/>
      <c r="B113" s="89"/>
      <c r="C113" s="90"/>
      <c r="D113" s="90"/>
      <c r="E113" s="90"/>
      <c r="F113" s="91"/>
      <c r="G113" s="1"/>
    </row>
    <row r="114" spans="1:7" x14ac:dyDescent="0.2">
      <c r="A114" s="1"/>
      <c r="B114" s="89"/>
      <c r="C114" s="90"/>
      <c r="D114" s="90"/>
      <c r="E114" s="90"/>
      <c r="F114" s="91"/>
      <c r="G114" s="1"/>
    </row>
    <row r="115" spans="1:7" x14ac:dyDescent="0.2">
      <c r="A115" s="1"/>
      <c r="B115" s="89"/>
      <c r="C115" s="90"/>
      <c r="D115" s="90"/>
      <c r="E115" s="90"/>
      <c r="F115" s="91"/>
      <c r="G115" s="1"/>
    </row>
    <row r="116" spans="1:7" x14ac:dyDescent="0.2">
      <c r="A116" s="1"/>
      <c r="B116" s="89"/>
      <c r="C116" s="90"/>
      <c r="D116" s="90"/>
      <c r="E116" s="90"/>
      <c r="F116" s="91"/>
      <c r="G116" s="1"/>
    </row>
    <row r="117" spans="1:7" x14ac:dyDescent="0.2">
      <c r="A117" s="1"/>
      <c r="B117" s="97"/>
      <c r="C117" s="18"/>
      <c r="D117" s="18"/>
      <c r="E117" s="18"/>
      <c r="F117" s="19"/>
      <c r="G117" s="1"/>
    </row>
    <row r="118" spans="1:7" x14ac:dyDescent="0.2">
      <c r="A118" s="1"/>
      <c r="B118" s="180" t="s">
        <v>134</v>
      </c>
      <c r="C118" s="1"/>
      <c r="D118" s="1"/>
      <c r="E118" s="51"/>
      <c r="F118" s="1"/>
      <c r="G118" s="1"/>
    </row>
    <row r="119" spans="1:7" x14ac:dyDescent="0.2">
      <c r="A119" s="1"/>
      <c r="B119" s="1"/>
      <c r="C119" s="1"/>
      <c r="D119" s="1"/>
      <c r="E119" s="51"/>
      <c r="F119" s="1"/>
      <c r="G119" s="1"/>
    </row>
    <row r="120" spans="1:7" x14ac:dyDescent="0.2">
      <c r="A120" s="1"/>
      <c r="B120" s="1"/>
      <c r="C120" s="1"/>
      <c r="D120" s="1"/>
      <c r="E120" s="51"/>
      <c r="F120" s="1"/>
      <c r="G120" s="1"/>
    </row>
    <row r="121" spans="1:7" x14ac:dyDescent="0.2">
      <c r="A121" s="1"/>
      <c r="B121" s="1"/>
      <c r="C121" s="1"/>
      <c r="D121" s="1"/>
      <c r="E121" s="51"/>
      <c r="F121" s="1"/>
      <c r="G121" s="1"/>
    </row>
    <row r="122" spans="1:7" x14ac:dyDescent="0.2">
      <c r="A122" s="1"/>
      <c r="B122" s="1"/>
      <c r="C122" s="1"/>
      <c r="D122" s="1"/>
      <c r="E122" s="51"/>
      <c r="F122" s="1"/>
      <c r="G122" s="1"/>
    </row>
    <row r="123" spans="1:7" x14ac:dyDescent="0.2">
      <c r="A123" s="1"/>
      <c r="B123" s="1"/>
      <c r="C123" s="1"/>
      <c r="D123" s="1"/>
      <c r="E123" s="51"/>
      <c r="F123" s="1"/>
      <c r="G123" s="1"/>
    </row>
    <row r="124" spans="1:7" x14ac:dyDescent="0.2">
      <c r="A124" s="1"/>
      <c r="B124" s="1"/>
      <c r="C124" s="1"/>
      <c r="D124" s="1"/>
      <c r="E124" s="51"/>
      <c r="F124" s="1"/>
      <c r="G124" s="1"/>
    </row>
    <row r="125" spans="1:7" x14ac:dyDescent="0.2">
      <c r="A125" s="1"/>
      <c r="B125" s="1"/>
      <c r="C125" s="1"/>
      <c r="D125" s="1"/>
      <c r="E125" s="51"/>
      <c r="F125" s="1"/>
      <c r="G125" s="1"/>
    </row>
    <row r="126" spans="1:7" x14ac:dyDescent="0.2">
      <c r="A126" s="1"/>
      <c r="B126" s="1"/>
      <c r="C126" s="1"/>
      <c r="D126" s="1"/>
      <c r="E126" s="51"/>
      <c r="F126" s="1"/>
      <c r="G126" s="1"/>
    </row>
    <row r="127" spans="1:7" x14ac:dyDescent="0.2">
      <c r="A127" s="1"/>
      <c r="B127" s="1"/>
      <c r="C127" s="1"/>
      <c r="D127" s="1"/>
      <c r="E127" s="51"/>
      <c r="F127" s="1"/>
      <c r="G127" s="1"/>
    </row>
    <row r="128" spans="1:7" x14ac:dyDescent="0.2">
      <c r="A128" s="1"/>
      <c r="B128" s="1"/>
      <c r="C128" s="1"/>
      <c r="D128" s="1"/>
      <c r="E128" s="51"/>
      <c r="F128" s="1"/>
      <c r="G128" s="1"/>
    </row>
    <row r="129" spans="1:7" ht="27" customHeight="1" x14ac:dyDescent="0.2">
      <c r="A129" s="5"/>
      <c r="B129" s="5"/>
      <c r="C129" s="5"/>
      <c r="D129" s="5"/>
      <c r="E129" s="110"/>
      <c r="F129" s="5"/>
      <c r="G129" s="5"/>
    </row>
    <row r="130" spans="1:7" s="176" customFormat="1" x14ac:dyDescent="0.2">
      <c r="E130" s="177"/>
    </row>
    <row r="131" spans="1:7" s="176" customFormat="1" x14ac:dyDescent="0.2">
      <c r="E131" s="177"/>
    </row>
    <row r="132" spans="1:7" s="176" customFormat="1" x14ac:dyDescent="0.2">
      <c r="E132" s="177"/>
    </row>
    <row r="133" spans="1:7" s="176" customFormat="1" x14ac:dyDescent="0.2">
      <c r="E133" s="177"/>
    </row>
    <row r="134" spans="1:7" s="176" customFormat="1" x14ac:dyDescent="0.2">
      <c r="E134" s="177"/>
    </row>
    <row r="135" spans="1:7" s="176" customFormat="1" x14ac:dyDescent="0.2">
      <c r="E135" s="177"/>
    </row>
    <row r="136" spans="1:7" s="176" customFormat="1" x14ac:dyDescent="0.2">
      <c r="E136" s="177"/>
    </row>
    <row r="137" spans="1:7" s="176" customFormat="1" x14ac:dyDescent="0.2">
      <c r="E137" s="177"/>
    </row>
    <row r="138" spans="1:7" s="176" customFormat="1" x14ac:dyDescent="0.2">
      <c r="E138" s="177"/>
    </row>
    <row r="139" spans="1:7" s="176" customFormat="1" x14ac:dyDescent="0.2">
      <c r="E139" s="177"/>
    </row>
    <row r="140" spans="1:7" s="176" customFormat="1" x14ac:dyDescent="0.2">
      <c r="E140" s="177"/>
    </row>
  </sheetData>
  <sheetProtection algorithmName="SHA-512" hashValue="l0RqbzlIPmQBpkBQXJ+SYLtOKgn5rldU/saIxYo0BoN0f7jqsdUywewbG14hLZM+y2fbO1W2dJ5vz1T4fcEvnw==" saltValue="ZMjkudl7RS9T1WJ/drkJUw==" spinCount="100000" sheet="1" objects="1" scenarios="1" selectLockedCells="1"/>
  <phoneticPr fontId="7" type="noConversion"/>
  <pageMargins left="0.75" right="0.75" top="0.72" bottom="0.72" header="0.5" footer="0.5"/>
  <pageSetup paperSize="9" orientation="portrait" r:id="rId1"/>
  <headerFooter alignWithMargins="0">
    <oddFooter>&amp;R&amp;8J. van Dalen Opleidingen SoZaWa-U</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F3CCD1F26F664BA20980533B7A5F36" ma:contentTypeVersion="9" ma:contentTypeDescription="Een nieuw document maken." ma:contentTypeScope="" ma:versionID="d0d27dfa949facec173d1ed75ebf6d26">
  <xsd:schema xmlns:xsd="http://www.w3.org/2001/XMLSchema" xmlns:xs="http://www.w3.org/2001/XMLSchema" xmlns:p="http://schemas.microsoft.com/office/2006/metadata/properties" xmlns:ns2="77208d76-74ef-4048-b6b4-646fa5ac37f5" targetNamespace="http://schemas.microsoft.com/office/2006/metadata/properties" ma:root="true" ma:fieldsID="737b88072c8c88d202c53346c0b26e13" ns2:_="">
    <xsd:import namespace="77208d76-74ef-4048-b6b4-646fa5ac3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08d76-74ef-4048-b6b4-646fa5ac3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02EC70-3959-44D9-83D0-9D72521E91EB}"/>
</file>

<file path=customXml/itemProps2.xml><?xml version="1.0" encoding="utf-8"?>
<ds:datastoreItem xmlns:ds="http://schemas.openxmlformats.org/officeDocument/2006/customXml" ds:itemID="{83DBBB56-A3B2-4881-9434-82714F26B4B0}"/>
</file>

<file path=customXml/itemProps3.xml><?xml version="1.0" encoding="utf-8"?>
<ds:datastoreItem xmlns:ds="http://schemas.openxmlformats.org/officeDocument/2006/customXml" ds:itemID="{AE746457-A88D-4884-9529-D508045D17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3</vt:i4>
      </vt:variant>
    </vt:vector>
  </HeadingPairs>
  <TitlesOfParts>
    <vt:vector size="13" baseType="lpstr">
      <vt:lpstr>elders gebr. Ahk</vt:lpstr>
      <vt:lpstr>jog. pers &lt; 65 jaar</vt:lpstr>
      <vt:lpstr>geen Zvw-bijdrage</vt:lpstr>
      <vt:lpstr>jog. alleenst (ouders) 65 (+)</vt:lpstr>
      <vt:lpstr>jog. geh,samenw. 65 (+)</vt:lpstr>
      <vt:lpstr>geen Zvw-bijdrage 65 (+)</vt:lpstr>
      <vt:lpstr>brut. vord &lt; 65</vt:lpstr>
      <vt:lpstr>brut. vord alst (ouders) 65+</vt:lpstr>
      <vt:lpstr>brut. vord gez. samenw 65+</vt:lpstr>
      <vt:lpstr>Toelichting</vt:lpstr>
      <vt:lpstr>Toelichting!OLE_LINK13</vt:lpstr>
      <vt:lpstr>Toelichting!OLE_LINK20</vt:lpstr>
      <vt:lpstr>Toelichting!OLE_LINK23</vt:lpstr>
    </vt:vector>
  </TitlesOfParts>
  <Company>DMO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Dalen</dc:creator>
  <cp:lastModifiedBy>Jacob</cp:lastModifiedBy>
  <cp:lastPrinted>2019-04-15T06:56:58Z</cp:lastPrinted>
  <dcterms:created xsi:type="dcterms:W3CDTF">2001-04-06T06:36:23Z</dcterms:created>
  <dcterms:modified xsi:type="dcterms:W3CDTF">2019-04-15T07:07:41Z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0x01010082F3CCD1F26F664BA20980533B7A5F36</vt:lpwstr>
  </property>
</Properties>
</file>